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26" documentId="120_S{2AC9BD13-BADA-5192-A53E-5A8FF88502F6}" xr6:coauthVersionLast="47" xr6:coauthVersionMax="47" xr10:uidLastSave="{CF2BDEB6-5048-42FD-A808-507E39BE44A6}"/>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<sst xmlns="http://schemas.openxmlformats.org/spreadsheetml/2006/main" count="180285" uniqueCount="39127">
  <si>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</si>
  <si>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</si>
  <si>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</si>
  <si>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</si>
  <si>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</si>
  <si>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</si>
  <si>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</si>
  <si>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</si>
  <si>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</si>
  <si>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</si>
  <si>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</si>
  <si>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</si>
  <si>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</si>
  <si>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</si>
  <si>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</si>
  <si>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</si>
  <si>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</si>
  <si>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</si>
  <si>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</si>
  <si>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</si>
  <si>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</si>
  <si>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</si>
  <si>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</si>
  <si>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</si>
  <si>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</si>
  <si>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</si>
  <si>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</si>
  <si>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</si>
  <si>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</si>
  <si>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</si>
  <si>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</si>
  <si>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</si>
  <si>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</si>
  <si>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</si>
  <si>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</si>
  <si>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</si>
  <si>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</si>
  <si>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</si>
  <si>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</si>
  <si>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</si>
  <si>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</si>
  <si>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</si>
  <si>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</si>
  <si>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</si>
  <si>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</si>
  <si>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</si>
  <si>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</si>
  <si>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</si>
  <si>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</si>
  <si>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</si>
  <si>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</si>
  <si>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</si>
  <si>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</si>
  <si>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</si>
  <si>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</si>
  <si>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</si>
  <si>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</si>
  <si>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</si>
  <si>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</si>
  <si>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</si>
  <si>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</si>
  <si>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</si>
  <si>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</si>
  <si>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</si>
  <si>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</si>
  <si>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</si>
  <si>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</si>
  <si>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</si>
  <si>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</si>
  <si>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</si>
  <si>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</si>
  <si>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</si>
  <si>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</si>
  <si>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</si>
  <si>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</si>
  <si>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</si>
  <si>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</si>
  <si>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</si>
  <si>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</si>
  <si>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</si>
  <si>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</si>
  <si>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</si>
  <si>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</si>
  <si>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</si>
  <si>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</si>
  <si>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</si>
  <si>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</si>
  <si>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</si>
  <si>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</si>
  <si>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</si>
  <si>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</si>
  <si>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</si>
  <si>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</si>
  <si>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</si>
  <si>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</si>
  <si>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</si>
  <si>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</si>
  <si>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</si>
  <si>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</si>
  <si>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</si>
  <si>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</si>
  <si>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</si>
  <si>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</si>
  <si>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</si>
  <si>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</si>
  <si>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</si>
  <si>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</si>
  <si>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</si>
  <si>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</si>
  <si>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</si>
  <si>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</si>
  <si>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</si>
  <si>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</si>
  <si>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</si>
  <si>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</si>
  <si>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</si>
  <si>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</si>
  <si>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</si>
  <si>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</si>
  <si>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</si>
  <si>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</si>
  <si>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</si>
  <si>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</si>
  <si>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</si>
  <si>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</si>
  <si>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</si>
  <si>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</si>
  <si>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</si>
  <si>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</si>
  <si>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</si>
  <si>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</si>
  <si>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</si>
  <si>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</si>
  <si>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</si>
  <si>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</si>
  <si>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</si>
  <si>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</si>
  <si>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</si>
  <si>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</si>
  <si>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</si>
  <si>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</si>
  <si>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</si>
  <si>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</si>
  <si>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</si>
  <si>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</si>
  <si>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</si>
  <si>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</si>
  <si>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</si>
  <si>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</si>
  <si>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</si>
  <si>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</si>
  <si>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</si>
  <si>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</si>
  <si>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</si>
  <si>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</si>
  <si>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</si>
  <si>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</si>
  <si>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</si>
  <si>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</si>
  <si>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</si>
  <si>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</si>
  <si>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</si>
  <si>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</si>
  <si>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</si>
  <si>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</si>
  <si>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</si>
  <si>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</si>
  <si>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</si>
  <si>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</si>
  <si>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</si>
  <si>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</si>
  <si>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</si>
  <si>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</si>
  <si>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</si>
  <si>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</si>
  <si>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</si>
  <si>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</si>
  <si>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</si>
  <si>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</si>
  <si>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</si>
  <si>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</si>
  <si>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</si>
  <si>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</si>
  <si>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</si>
  <si>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</si>
  <si>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</si>
  <si>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</si>
  <si>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</si>
  <si>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</si>
  <si>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</si>
  <si>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</si>
  <si>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</si>
  <si>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</si>
  <si>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</si>
  <si>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</si>
  <si>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</si>
  <si>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</si>
  <si>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</si>
  <si>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</si>
  <si>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</si>
  <si>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</si>
  <si>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</si>
  <si>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</si>
  <si>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</si>
  <si>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</si>
  <si>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</si>
  <si>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</si>
  <si>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</si>
  <si>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</si>
  <si>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</si>
  <si>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</si>
  <si>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</si>
  <si>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</si>
  <si>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</si>
  <si>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</si>
  <si>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</si>
  <si>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</si>
  <si>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</si>
  <si>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</si>
  <si>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</si>
  <si>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</si>
  <si>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</si>
  <si>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</si>
  <si>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</si>
  <si>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</si>
  <si>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</si>
  <si>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</si>
  <si>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</si>
  <si>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</si>
  <si>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</si>
  <si>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</si>
  <si>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</si>
  <si>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</si>
  <si>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</si>
  <si>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</si>
  <si>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</si>
  <si>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</si>
  <si>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</si>
  <si>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</si>
  <si>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</si>
  <si>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</si>
  <si>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</si>
  <si>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</si>
  <si>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</si>
  <si>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</si>
  <si>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</si>
  <si>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</si>
  <si>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</si>
  <si>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</si>
  <si>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</si>
  <si>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</si>
  <si>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</si>
  <si>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</si>
  <si>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</si>
  <si>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</si>
  <si>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</si>
  <si>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</si>
  <si>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</si>
  <si>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</si>
  <si>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</si>
  <si>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</si>
  <si>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</si>
  <si>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</si>
  <si>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</si>
  <si>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</si>
  <si>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</si>
  <si>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</si>
  <si>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</si>
  <si>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</si>
  <si>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</si>
  <si>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</si>
  <si>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</si>
  <si>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</si>
  <si>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</si>
  <si>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</si>
  <si>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</si>
  <si>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</si>
  <si>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</si>
  <si>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</si>
  <si>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</si>
  <si>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</si>
  <si>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</si>
  <si>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</si>
  <si>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</si>
  <si>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</si>
  <si>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</si>
  <si>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</si>
  <si>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</si>
  <si>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</si>
  <si>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</si>
  <si>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</si>
  <si>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</si>
  <si>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</si>
  <si>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</si>
  <si>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</si>
  <si>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</si>
  <si>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</si>
  <si>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</si>
  <si>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</si>
  <si>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</si>
  <si>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</si>
  <si>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</si>
  <si>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</si>
  <si>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</si>
  <si>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</si>
  <si>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</si>
  <si>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</si>
  <si>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</si>
  <si>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</si>
  <si>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</si>
  <si>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</si>
  <si>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</si>
  <si>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</si>
  <si>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</si>
  <si>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</si>
  <si>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</si>
  <si>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</si>
  <si>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</si>
  <si>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</si>
  <si>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</si>
  <si>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</si>
  <si>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</si>
  <si>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</si>
  <si>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</si>
  <si>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</si>
  <si>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</si>
  <si>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</si>
  <si>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</si>
  <si>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</si>
  <si>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</si>
  <si>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</si>
  <si>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</si>
  <si>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</si>
  <si>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</si>
  <si>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</si>
  <si>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</si>
  <si>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</si>
  <si>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</si>
  <si>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</si>
  <si>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</si>
  <si>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</si>
  <si>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</si>
  <si>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</si>
  <si>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</si>
  <si>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</si>
  <si>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</si>
  <si>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</si>
  <si>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</si>
  <si>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</si>
  <si>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</si>
  <si>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</si>
  <si>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</si>
  <si>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</si>
  <si>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</si>
  <si>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</si>
  <si>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</si>
  <si>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</si>
  <si>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</si>
  <si>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</si>
  <si>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</si>
  <si>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</si>
  <si>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</si>
  <si>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</si>
  <si>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</si>
  <si>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</si>
  <si>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</si>
  <si>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</si>
  <si>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</si>
  <si>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</si>
  <si>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</si>
  <si>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</si>
  <si>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</si>
  <si>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</si>
  <si>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</si>
  <si>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</si>
  <si>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</si>
  <si>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</si>
  <si>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</si>
  <si>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</si>
  <si>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</si>
  <si>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</si>
  <si>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</si>
  <si>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</si>
  <si>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</si>
  <si>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</si>
  <si>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</si>
  <si>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</si>
  <si>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</si>
  <si>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</si>
  <si>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</si>
  <si>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</si>
  <si>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</si>
  <si>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</si>
  <si>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</si>
  <si>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</si>
  <si>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</si>
  <si>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</si>
  <si>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</si>
  <si>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</si>
  <si>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</si>
  <si>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</si>
  <si>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</si>
  <si>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</si>
  <si>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</si>
  <si>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</si>
  <si>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</si>
  <si>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</si>
  <si>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</si>
  <si>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</si>
  <si>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</si>
  <si>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</si>
  <si>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</si>
  <si>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</si>
  <si>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</si>
  <si>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</si>
  <si>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</si>
  <si>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</si>
  <si>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</si>
  <si>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</si>
  <si>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</si>
  <si>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</si>
  <si>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</si>
  <si>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</si>
  <si>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</si>
  <si>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</si>
  <si>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</si>
  <si>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</si>
  <si>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</si>
  <si>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</si>
  <si>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</si>
  <si>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</si>
  <si>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</si>
  <si>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</si>
  <si>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</si>
  <si>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</si>
  <si>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</si>
  <si>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</si>
  <si>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</si>
  <si>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</si>
  <si>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</si>
  <si>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</si>
  <si>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</si>
  <si>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</si>
  <si>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</si>
  <si>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</si>
  <si>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</si>
  <si>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</si>
  <si>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</si>
  <si>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</si>
  <si>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</si>
  <si>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</si>
  <si>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</si>
  <si>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</si>
  <si>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</si>
  <si>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</si>
  <si>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</si>
  <si>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</si>
  <si>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</si>
  <si>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</si>
  <si>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</si>
  <si>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</si>
  <si>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</si>
  <si>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</si>
  <si>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</si>
  <si>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</si>
  <si>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</si>
  <si>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</si>
  <si>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</si>
  <si>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</si>
  <si>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</si>
  <si>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</si>
  <si>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</si>
  <si>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</si>
  <si>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</si>
  <si>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</si>
  <si>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</si>
  <si>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</si>
  <si>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</si>
  <si>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</si>
  <si>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</si>
  <si>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</si>
  <si>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</si>
  <si>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</si>
  <si>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</si>
  <si>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</si>
  <si>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</si>
  <si>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</si>
  <si>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</si>
  <si>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</si>
  <si>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</si>
  <si>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</si>
  <si>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</si>
  <si>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</si>
  <si>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</si>
  <si>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</si>
  <si>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</si>
  <si>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</si>
  <si>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</si>
  <si>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</si>
  <si>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</si>
  <si>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</si>
  <si>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</si>
  <si>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</si>
  <si>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</si>
  <si>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</si>
  <si>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</si>
  <si>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</si>
  <si>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</si>
  <si>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</si>
  <si>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</si>
  <si>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</si>
  <si>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</si>
  <si>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</si>
  <si>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</si>
  <si>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</si>
  <si>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</si>
  <si>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</si>
  <si>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</si>
  <si>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</si>
  <si>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</si>
  <si>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</si>
  <si>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</si>
  <si>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</si>
  <si>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</si>
  <si>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</si>
  <si>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</si>
  <si>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</si>
  <si>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</si>
  <si>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</si>
  <si>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</si>
  <si>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</si>
  <si>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</si>
  <si>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</si>
  <si>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</si>
  <si>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</si>
  <si>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</si>
  <si>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</si>
  <si>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</si>
  <si>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</si>
  <si>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</si>
  <si>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</si>
  <si>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</si>
  <si>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</si>
  <si>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</si>
  <si>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</si>
  <si>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</si>
  <si>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</si>
  <si>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</si>
  <si>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</si>
  <si>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</si>
  <si>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</si>
  <si>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</si>
  <si>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</si>
  <si>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</si>
  <si>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</si>
  <si>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</si>
  <si>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</si>
  <si>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</si>
  <si>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</si>
  <si>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</si>
  <si>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</si>
  <si>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</si>
  <si>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</si>
  <si>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</si>
  <si>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</si>
  <si>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</si>
  <si>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</si>
  <si>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</si>
  <si>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</si>
  <si>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</si>
  <si>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</si>
  <si>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</si>
  <si>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</si>
  <si>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</si>
  <si>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</si>
  <si>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</si>
  <si>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</si>
  <si>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</si>
  <si>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</si>
  <si>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</si>
  <si>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</si>
  <si>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</si>
  <si>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</si>
  <si>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</si>
  <si>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</si>
  <si>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</si>
  <si>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</si>
  <si>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</si>
  <si>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</si>
  <si>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</si>
  <si>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</si>
  <si>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</si>
  <si>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</si>
  <si>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</si>
  <si>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</si>
  <si>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</si>
  <si>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</si>
  <si>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</si>
  <si>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</si>
  <si>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</si>
  <si>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</si>
  <si>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</si>
  <si>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</si>
  <si>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</si>
  <si>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</si>
  <si>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</si>
  <si>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</si>
  <si>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</si>
  <si>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</si>
  <si>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</si>
  <si>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</si>
  <si>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</si>
  <si>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</si>
  <si>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</si>
  <si>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</si>
  <si>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</si>
  <si>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</si>
  <si>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</si>
  <si>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</si>
  <si>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</si>
  <si>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</si>
  <si>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</si>
  <si>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</si>
  <si>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</si>
  <si>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</si>
  <si>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</si>
  <si>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</si>
  <si>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</si>
  <si>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</si>
  <si>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</si>
  <si>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</si>
  <si>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</si>
  <si>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</si>
  <si>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</si>
  <si>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</si>
  <si>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</si>
  <si>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</si>
  <si>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</si>
  <si>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</si>
  <si>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</si>
  <si>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</si>
  <si>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</si>
  <si>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</si>
  <si>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</si>
  <si>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</si>
  <si>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</si>
  <si>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</si>
  <si>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</si>
  <si>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</si>
  <si>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</si>
  <si>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</si>
  <si>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</si>
  <si>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</si>
  <si>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</si>
  <si>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</si>
  <si>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</si>
  <si>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</si>
  <si>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</si>
  <si>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</si>
  <si>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</si>
  <si>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</si>
  <si>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</si>
  <si>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</si>
  <si>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</si>
  <si>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</si>
  <si>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</si>
  <si>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</si>
  <si>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</si>
  <si>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</si>
  <si>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</si>
  <si>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</si>
  <si>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</si>
  <si>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</si>
  <si>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</si>
  <si>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</si>
  <si>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</si>
  <si>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</si>
  <si>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</si>
  <si>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</si>
  <si>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</si>
  <si>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</si>
  <si>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</si>
  <si>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</si>
  <si>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</si>
  <si>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</si>
  <si>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</si>
  <si>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</si>
  <si>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</si>
  <si>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</si>
  <si>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</si>
  <si>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</si>
  <si>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</si>
  <si>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</si>
  <si>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</si>
  <si>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</si>
  <si>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</si>
  <si>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</si>
  <si>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</si>
  <si>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</si>
  <si>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</si>
  <si>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</si>
  <si>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</si>
  <si>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</si>
  <si>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</si>
  <si>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</si>
  <si>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</si>
  <si>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</si>
  <si>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</si>
  <si>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</si>
  <si>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</si>
  <si>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</si>
  <si>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</si>
  <si>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</si>
  <si>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</si>
  <si>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</si>
  <si>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</si>
  <si>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</si>
  <si>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</si>
  <si>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</si>
  <si>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</si>
  <si>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</si>
  <si>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</si>
  <si>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</si>
  <si>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</si>
  <si>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</si>
  <si>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</si>
  <si>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</si>
  <si>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</si>
  <si>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</si>
  <si>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</si>
  <si>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</si>
  <si>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</si>
  <si>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</si>
  <si>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</si>
  <si>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</si>
  <si>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</si>
  <si>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</si>
  <si>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</si>
  <si>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</si>
  <si>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</si>
  <si>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</si>
  <si>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</si>
  <si>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</si>
  <si>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</si>
  <si>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</si>
  <si>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</si>
  <si>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</si>
  <si>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</si>
  <si>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</si>
  <si>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</si>
  <si>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</si>
  <si>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</si>
  <si>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</si>
  <si>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</si>
  <si>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</si>
  <si>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</si>
  <si>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</si>
  <si>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</si>
  <si>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</si>
  <si>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</si>
  <si>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</si>
  <si>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</si>
  <si>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</si>
  <si>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</si>
  <si>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</si>
  <si>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</si>
  <si>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</si>
  <si>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</si>
  <si>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</si>
  <si>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</si>
  <si>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</si>
  <si>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</si>
  <si>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</si>
  <si>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</si>
  <si>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</si>
  <si>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</si>
  <si>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</si>
  <si>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</si>
  <si>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</si>
  <si>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</si>
  <si>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</si>
  <si>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</si>
  <si>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</si>
  <si>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</si>
  <si>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</si>
  <si>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</si>
  <si>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</si>
  <si>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</si>
  <si>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</si>
  <si>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</si>
  <si>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</si>
  <si>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</si>
  <si>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</si>
  <si>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</si>
  <si>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</si>
  <si>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</si>
  <si>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</si>
  <si>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</si>
  <si>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</si>
  <si>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</si>
  <si>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</si>
  <si>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</si>
  <si>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</si>
  <si>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</si>
  <si>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</si>
  <si>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</si>
  <si>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</si>
  <si>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</si>
  <si>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</si>
  <si>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</si>
  <si>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</si>
  <si>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</si>
  <si>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</si>
  <si>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</si>
  <si>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</si>
  <si>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</si>
  <si>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</si>
  <si>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</si>
  <si>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</si>
  <si>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</si>
  <si>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</si>
  <si>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</si>
  <si>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</si>
  <si>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</si>
  <si>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</si>
  <si>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</si>
  <si>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</si>
  <si>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</si>
  <si>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</si>
  <si>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</si>
  <si>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</si>
  <si>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</si>
  <si>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</si>
  <si>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</si>
  <si>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</si>
  <si>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</si>
  <si>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</si>
  <si>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</si>
  <si>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</si>
  <si>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</si>
  <si>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</si>
  <si>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</si>
  <si>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</si>
  <si>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</si>
  <si>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</si>
  <si>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</si>
  <si>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</si>
  <si>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</si>
  <si>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</si>
  <si>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</si>
  <si>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</si>
  <si>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</si>
  <si>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</si>
  <si>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</si>
  <si>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</si>
  <si>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</si>
  <si>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</si>
  <si>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</si>
  <si>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</si>
  <si>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</si>
  <si>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</si>
  <si>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</si>
  <si>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</si>
  <si>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</si>
  <si>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</si>
  <si>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</si>
  <si>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</si>
  <si>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</si>
  <si>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</si>
  <si>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</si>
  <si>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</si>
  <si>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</si>
  <si>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</si>
  <si>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</si>
  <si>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</si>
  <si>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</si>
  <si>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</si>
  <si>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</si>
  <si>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</si>
  <si>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</si>
  <si>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</si>
  <si>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</si>
  <si>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</si>
  <si>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</si>
  <si>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</si>
  <si>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</si>
  <si>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</si>
  <si>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</si>
  <si>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</si>
  <si>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</si>
  <si>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</si>
  <si>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</si>
  <si>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</si>
  <si>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</si>
  <si>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</si>
  <si>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</si>
  <si>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</si>
  <si>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</si>
  <si>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</si>
  <si>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</si>
  <si>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</si>
  <si>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</si>
  <si>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</si>
  <si>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</si>
  <si>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</si>
  <si>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</si>
  <si>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</si>
  <si>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</si>
  <si>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</si>
  <si>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</si>
  <si>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</si>
  <si>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</si>
  <si>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</si>
  <si>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</si>
  <si>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</si>
  <si>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</si>
  <si>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</si>
  <si>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</si>
  <si>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</si>
  <si>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</si>
  <si>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</si>
  <si>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</si>
  <si>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</si>
  <si>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</si>
  <si>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</si>
  <si>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</si>
  <si>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</si>
  <si>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</si>
  <si>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</si>
  <si>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</si>
  <si>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</si>
  <si>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</si>
  <si>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</si>
  <si>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</si>
  <si>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</si>
  <si>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</si>
  <si>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</si>
  <si>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</si>
  <si>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</si>
  <si>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</si>
  <si>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</si>
  <si>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</si>
  <si>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</si>
  <si>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</si>
  <si>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</si>
  <si>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</si>
  <si>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</si>
  <si>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</si>
  <si>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</si>
  <si>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</si>
  <si>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</si>
  <si>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</si>
  <si>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</si>
  <si>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</si>
  <si>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</si>
  <si>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</si>
  <si>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</si>
  <si>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</si>
  <si>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</si>
  <si>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</si>
  <si>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</si>
  <si>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</si>
  <si>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</si>
  <si>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</si>
  <si>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</si>
  <si>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</si>
  <si>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</si>
  <si>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</si>
  <si>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</si>
  <si>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</si>
  <si>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</si>
  <si>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</si>
  <si>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</si>
  <si>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</si>
  <si>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</si>
  <si>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</si>
  <si>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</si>
  <si>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</si>
  <si>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</si>
  <si>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</si>
  <si>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</si>
  <si>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</si>
  <si>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</si>
  <si>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</si>
  <si>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</si>
  <si>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</si>
  <si>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</si>
  <si>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</si>
  <si>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</si>
  <si>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</si>
  <si>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</si>
  <si>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</si>
  <si>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</si>
  <si>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</si>
  <si>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</si>
  <si>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</si>
  <si>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</si>
  <si>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</si>
  <si>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</si>
  <si>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</si>
  <si>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</si>
  <si>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</si>
  <si>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</si>
  <si>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</si>
  <si>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</si>
  <si>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</si>
  <si>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</si>
  <si>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</si>
  <si>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</si>
  <si>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</si>
  <si>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</si>
  <si>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</si>
  <si>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</si>
  <si>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</si>
  <si>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</si>
  <si>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</si>
  <si>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</si>
  <si>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</si>
  <si>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</si>
  <si>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</si>
  <si>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</si>
  <si>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</si>
  <si>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</si>
  <si>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</si>
  <si>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</si>
  <si>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</si>
  <si>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</si>
  <si>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</si>
  <si>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</si>
  <si>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</si>
  <si>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</si>
  <si>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</si>
  <si>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</si>
  <si>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</si>
  <si>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</si>
  <si>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</si>
  <si>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</si>
  <si>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</si>
  <si>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</si>
  <si>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</si>
  <si>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</si>
  <si>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</si>
  <si>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</si>
  <si>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</si>
  <si>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</si>
  <si>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</si>
  <si>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</si>
  <si>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</si>
  <si>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</si>
  <si>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</si>
  <si>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</si>
  <si>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</si>
  <si>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</si>
  <si>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</si>
  <si>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</si>
  <si>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</si>
  <si>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</si>
  <si>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</si>
  <si>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</si>
  <si>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</si>
  <si>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</si>
  <si>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</si>
  <si>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</si>
  <si>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</si>
  <si>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</si>
  <si>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</si>
  <si>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</si>
  <si>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</si>
  <si>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</si>
  <si>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</si>
  <si>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</si>
  <si>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</si>
  <si>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</si>
  <si>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</si>
  <si>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</si>
  <si>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</si>
  <si>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</si>
  <si>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</si>
  <si>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</si>
  <si>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</si>
  <si>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</si>
  <si>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</si>
  <si>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</si>
  <si>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</si>
  <si>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</si>
  <si>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</si>
  <si>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</si>
  <si>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</si>
  <si>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</si>
  <si>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</si>
  <si>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</si>
  <si>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</si>
  <si>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</si>
  <si>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</si>
  <si>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</si>
  <si>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</si>
  <si>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</si>
  <si>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</si>
  <si>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</si>
  <si>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</si>
  <si>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</si>
  <si>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</si>
  <si>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</si>
  <si>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</si>
  <si>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</si>
  <si>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</si>
  <si>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</si>
  <si>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</si>
  <si>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</si>
  <si>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</si>
  <si>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</si>
  <si>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</si>
  <si>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</si>
  <si>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</si>
  <si>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</si>
  <si>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</si>
  <si>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</si>
  <si>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</si>
  <si>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</si>
  <si>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</si>
  <si>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</si>
  <si>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</si>
  <si>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</si>
  <si>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</si>
  <si>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</si>
  <si>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</si>
  <si>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</si>
  <si>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</si>
  <si>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</si>
  <si>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</si>
  <si>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</si>
  <si>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</si>
  <si>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</si>
  <si>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</si>
  <si>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</si>
  <si>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</si>
  <si>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</si>
  <si>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</si>
  <si>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</si>
  <si>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</si>
  <si>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</si>
  <si>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</si>
  <si>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</si>
  <si>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</si>
  <si>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</si>
  <si>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</si>
  <si>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</si>
  <si>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</si>
  <si>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</si>
  <si>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</si>
  <si>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</si>
  <si>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</si>
  <si>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</si>
  <si>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</si>
  <si>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</si>
  <si>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</si>
  <si>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</si>
  <si>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</si>
  <si>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</si>
  <si>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</si>
  <si>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</si>
  <si>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</si>
  <si>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</si>
  <si>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</si>
  <si>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</si>
  <si>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</si>
  <si>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</si>
  <si>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</si>
  <si>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</si>
  <si>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</si>
  <si>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</si>
  <si>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</si>
  <si>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</si>
  <si>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</si>
  <si>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</si>
  <si>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</si>
  <si>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</si>
  <si>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</si>
  <si>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</si>
  <si>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</si>
  <si>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</si>
  <si>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</si>
  <si>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</si>
  <si>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</si>
  <si>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</si>
  <si>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</si>
  <si>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</si>
  <si>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</si>
  <si>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</si>
  <si>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</si>
  <si>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</si>
  <si>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</si>
  <si>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</si>
  <si>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</si>
  <si>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</si>
  <si>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</si>
  <si>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</si>
  <si>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</si>
  <si>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</si>
  <si>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</si>
  <si>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</si>
  <si>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</si>
  <si>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</si>
  <si>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</si>
  <si>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</si>
  <si>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</si>
  <si>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</si>
  <si>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</si>
  <si>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</si>
  <si>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</si>
  <si>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</si>
  <si>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</si>
  <si>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</si>
  <si>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</si>
  <si>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</si>
  <si>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</si>
  <si>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</si>
  <si>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</si>
  <si>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</si>
  <si>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</si>
  <si>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</si>
  <si>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</si>
  <si>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</si>
  <si>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</si>
  <si>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</si>
  <si>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</si>
  <si>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</si>
  <si>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</si>
  <si>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</si>
  <si>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</si>
  <si>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</si>
  <si>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</si>
  <si>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</si>
  <si>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</si>
  <si>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</si>
  <si>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</si>
  <si>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</si>
  <si>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</si>
  <si>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</si>
  <si>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</si>
  <si>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</si>
  <si>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</si>
  <si>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</si>
  <si>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</si>
  <si>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</si>
  <si>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</si>
  <si>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</si>
  <si>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</si>
  <si>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</si>
  <si>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</si>
  <si>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</si>
  <si>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</si>
  <si>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</si>
  <si>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</si>
  <si>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</si>
  <si>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</si>
  <si>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</si>
  <si>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</si>
  <si>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</si>
  <si>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</si>
  <si>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</si>
  <si>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</si>
  <si>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</si>
  <si>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</si>
  <si>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</si>
  <si>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</si>
  <si>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</si>
  <si>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</si>
  <si>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</si>
  <si>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</si>
  <si>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</si>
  <si>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</si>
  <si>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</si>
  <si>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</si>
  <si>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</si>
  <si>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</si>
  <si>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</si>
  <si>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</si>
  <si>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</si>
  <si>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</si>
  <si>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</si>
  <si>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</si>
  <si>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</si>
  <si>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</si>
  <si>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</si>
  <si>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</si>
  <si>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</si>
  <si>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</si>
  <si>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</si>
  <si>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</si>
  <si>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</si>
  <si>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</si>
  <si>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</si>
  <si>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</si>
  <si>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</si>
  <si>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</si>
  <si>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</si>
  <si>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</si>
  <si>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</si>
  <si>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</si>
  <si>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</si>
  <si>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</si>
  <si>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</si>
  <si>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</si>
  <si>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</si>
  <si>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</si>
  <si>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</si>
  <si>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</si>
  <si>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</si>
  <si>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</si>
  <si>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</si>
  <si>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</si>
  <si>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</si>
  <si>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</si>
  <si>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</si>
  <si>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</si>
  <si>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</si>
  <si>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</si>
  <si>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</si>
  <si>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</si>
  <si>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</si>
  <si>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</si>
  <si>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</si>
  <si>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</si>
  <si>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</si>
  <si>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</si>
  <si>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</si>
  <si>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</si>
  <si>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</si>
  <si>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</si>
  <si>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</si>
  <si>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</si>
  <si>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</si>
  <si>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</si>
  <si>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</si>
  <si>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</si>
  <si>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</si>
  <si>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</si>
  <si>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</si>
  <si>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</si>
  <si>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</si>
  <si>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</si>
  <si>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</si>
  <si>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</si>
  <si>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</si>
  <si>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</si>
  <si>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</si>
  <si>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</si>
  <si>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</si>
  <si>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</si>
  <si>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</si>
  <si>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</si>
  <si>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</si>
  <si>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</si>
  <si>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</si>
  <si>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</si>
  <si>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</si>
  <si>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</si>
  <si>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</si>
  <si>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</si>
  <si>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</si>
  <si>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</si>
  <si>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</si>
  <si>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</si>
  <si>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</si>
  <si>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</si>
  <si>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</si>
  <si>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</si>
  <si>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</si>
  <si>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</si>
  <si>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</si>
  <si>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</si>
  <si>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</si>
  <si>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</si>
  <si>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</si>
  <si>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</si>
  <si>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</si>
  <si>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</si>
  <si>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</si>
  <si>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</si>
  <si>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</si>
  <si>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</si>
  <si>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</si>
  <si>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</si>
  <si>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</si>
  <si>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</si>
  <si>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</si>
  <si>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</si>
  <si>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</si>
  <si>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</si>
  <si>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</si>
  <si>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</si>
  <si>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</si>
  <si>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</si>
  <si>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</si>
  <si>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</si>
  <si>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</si>
  <si>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</si>
  <si>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</si>
  <si>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</si>
  <si>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</si>
  <si>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</si>
  <si>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</si>
  <si>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</si>
  <si>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</si>
  <si>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</si>
  <si>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</si>
  <si>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</si>
  <si>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</si>
  <si>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</si>
  <si>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</si>
  <si>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</si>
  <si>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</si>
  <si>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</si>
  <si>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</si>
  <si>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</si>
  <si>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</si>
  <si>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</si>
  <si>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</si>
  <si>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</si>
  <si>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</si>
  <si>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</si>
  <si>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</si>
  <si>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</si>
  <si>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</si>
  <si>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</si>
  <si>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</si>
  <si>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</si>
  <si>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</si>
  <si>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</si>
  <si>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</si>
  <si>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</si>
  <si>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</si>
  <si>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</si>
  <si>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</si>
  <si>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</si>
  <si>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</si>
  <si>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</si>
  <si>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</si>
  <si>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</si>
  <si>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</si>
  <si>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</si>
  <si>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</si>
  <si>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</si>
  <si>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</si>
  <si>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</si>
  <si>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</si>
  <si>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</si>
  <si>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</si>
  <si>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</si>
  <si>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</si>
  <si>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</si>
  <si>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</si>
  <si>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</si>
  <si>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</si>
  <si>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</si>
  <si>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</si>
  <si>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</si>
  <si>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</si>
  <si>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</si>
  <si>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</si>
  <si>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</si>
  <si>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</si>
  <si>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</si>
  <si>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</si>
  <si>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</si>
  <si>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</si>
  <si>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</si>
  <si>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</si>
  <si>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</si>
  <si>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</si>
  <si>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</si>
  <si>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</si>
  <si>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</si>
  <si>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</si>
  <si>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</si>
  <si>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</si>
  <si>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</si>
  <si>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</si>
  <si>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</si>
  <si>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</si>
  <si>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</si>
  <si>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</si>
  <si>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</si>
  <si>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</si>
  <si>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</si>
  <si>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</si>
  <si>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</si>
  <si>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</si>
  <si>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</si>
  <si>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</si>
  <si>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</si>
  <si>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</si>
  <si>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</si>
  <si>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</si>
  <si>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</si>
  <si>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</si>
  <si>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</si>
  <si>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</si>
  <si>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</si>
  <si>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</si>
  <si>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</si>
  <si>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</si>
  <si>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</si>
  <si>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</si>
  <si>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</si>
  <si>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</si>
  <si>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</si>
  <si>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</si>
  <si>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</si>
  <si>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</si>
  <si>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</si>
  <si>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</si>
  <si>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</si>
  <si>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</si>
  <si>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</si>
  <si>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</si>
  <si>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</si>
  <si>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</si>
  <si>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</si>
  <si>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</si>
  <si>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</si>
  <si>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</si>
  <si>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</si>
  <si>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</si>
  <si>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</si>
  <si>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</si>
  <si>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</si>
  <si>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</si>
  <si>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</si>
  <si>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</si>
  <si>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</si>
  <si>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</si>
  <si>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</si>
  <si>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</si>
  <si>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</si>
  <si>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</si>
  <si>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</si>
  <si>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</si>
  <si>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</si>
  <si>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</si>
  <si>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</si>
  <si>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</si>
  <si>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</si>
  <si>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</si>
  <si>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</si>
  <si>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</si>
  <si>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</si>
  <si>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</si>
  <si>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</si>
  <si>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</si>
  <si>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</si>
  <si>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</si>
  <si>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</si>
  <si>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</si>
  <si>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</si>
  <si>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</si>
  <si>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</si>
  <si>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</si>
  <si>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</si>
  <si>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</si>
  <si>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</si>
  <si>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</si>
  <si>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</si>
  <si>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</si>
  <si>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</si>
  <si>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</si>
  <si>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</si>
  <si>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</si>
  <si>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</si>
  <si>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</si>
  <si>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</si>
  <si>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</si>
  <si>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</si>
  <si>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</si>
  <si>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</si>
  <si>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</si>
  <si>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</si>
  <si>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</si>
  <si>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</si>
  <si>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</si>
  <si>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</si>
  <si>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</si>
  <si>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</si>
  <si>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</si>
  <si>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</si>
  <si>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</si>
  <si>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</si>
  <si>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</si>
  <si>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</si>
  <si>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</si>
  <si>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</si>
  <si>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</si>
  <si>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</si>
  <si>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</si>
  <si>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</si>
  <si>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</si>
  <si>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</si>
  <si>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</si>
  <si>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</si>
  <si>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</si>
  <si>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</si>
  <si>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</si>
  <si>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</si>
  <si>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</si>
  <si>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</si>
  <si>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</si>
  <si>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</si>
  <si>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</si>
  <si>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</si>
  <si>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</si>
  <si>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</si>
  <si>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</si>
  <si>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</si>
  <si>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</si>
  <si>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</si>
  <si>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</si>
  <si>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</si>
  <si>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</si>
  <si>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</si>
  <si>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</si>
  <si>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</si>
  <si>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</si>
  <si>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</si>
  <si>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</si>
  <si>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</si>
  <si>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</si>
  <si>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</si>
  <si>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</si>
  <si>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</si>
  <si>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</si>
  <si>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</si>
  <si>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</si>
  <si>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</si>
  <si>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</si>
  <si>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</si>
  <si>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</si>
  <si>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</si>
  <si>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</si>
  <si>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</si>
  <si>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</si>
  <si>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</si>
  <si>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</si>
  <si>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</si>
  <si>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</si>
  <si>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</si>
  <si>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</si>
  <si>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</si>
  <si>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</si>
  <si>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</si>
  <si>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</si>
  <si>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</si>
  <si>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</si>
  <si>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</si>
  <si>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</si>
  <si>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</si>
  <si>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</si>
  <si>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</si>
  <si>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</si>
  <si>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</si>
  <si>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</si>
  <si>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</si>
  <si>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</si>
  <si>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</si>
  <si>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</si>
  <si>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</si>
  <si>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</si>
  <si>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</si>
  <si>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</si>
  <si>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</si>
  <si>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</si>
  <si>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</si>
  <si>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</si>
  <si>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</si>
  <si>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</si>
  <si>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</si>
  <si>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</si>
  <si>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</si>
  <si>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</si>
  <si>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</si>
  <si>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</si>
  <si>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</si>
  <si>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</si>
  <si>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</si>
  <si>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</si>
  <si>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</si>
  <si>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</si>
  <si>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</si>
  <si>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</si>
  <si>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</si>
  <si>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</si>
  <si>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</si>
  <si>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</si>
  <si>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</si>
  <si>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</si>
  <si>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</si>
  <si>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</si>
  <si>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</si>
  <si>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</si>
  <si>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</si>
  <si>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</si>
  <si>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</si>
  <si>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</si>
  <si>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</si>
  <si>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</si>
  <si>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</si>
  <si>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</si>
  <si>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</si>
  <si>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</si>
  <si>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</si>
  <si>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</si>
  <si>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</si>
  <si>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</si>
  <si>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</si>
  <si>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</si>
  <si>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</si>
  <si>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</si>
  <si>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</si>
  <si>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</si>
  <si>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</si>
  <si>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</si>
  <si>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</si>
  <si>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</si>
  <si>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</si>
  <si>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</si>
  <si>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</si>
  <si>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</si>
  <si>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</si>
  <si>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</si>
  <si>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</si>
  <si>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</si>
  <si>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</si>
  <si>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</si>
  <si>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</si>
  <si>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</si>
  <si>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</si>
  <si>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</si>
  <si>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</si>
  <si>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</si>
  <si>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</si>
  <si>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</si>
  <si>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</si>
  <si>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</si>
  <si>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</si>
  <si>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</si>
  <si>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</si>
  <si>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</si>
  <si>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</si>
  <si>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</si>
  <si>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</si>
  <si>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</si>
  <si>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</si>
  <si>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</si>
  <si>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</si>
  <si>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</si>
  <si>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</si>
  <si>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</si>
  <si>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</si>
  <si>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</si>
  <si>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</si>
  <si>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</si>
  <si>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</si>
  <si>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</si>
  <si>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</si>
  <si>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</si>
  <si>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</si>
  <si>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</si>
  <si>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</si>
  <si>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</si>
  <si>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</si>
  <si>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</si>
  <si>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</si>
  <si>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</si>
  <si>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</si>
  <si>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</si>
  <si>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</si>
  <si>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</si>
  <si>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</si>
  <si>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</si>
  <si>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</si>
  <si>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</si>
  <si>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</si>
  <si>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</si>
  <si>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</si>
  <si>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</si>
  <si>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</si>
  <si>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</si>
  <si>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</si>
  <si>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</si>
  <si>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</si>
  <si>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</si>
  <si>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</si>
  <si>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</si>
  <si>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</si>
  <si>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</si>
  <si>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</si>
  <si>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</si>
  <si>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</si>
  <si>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</si>
  <si>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</si>
  <si>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</si>
  <si>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</si>
  <si>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</si>
  <si>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</si>
  <si>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</si>
  <si>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</si>
  <si>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</si>
  <si>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</si>
  <si>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</si>
  <si>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</si>
  <si>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</si>
  <si>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</si>
  <si>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</si>
  <si>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</si>
  <si>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</si>
  <si>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</si>
  <si>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</si>
  <si>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</si>
  <si>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</si>
  <si>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</si>
  <si>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</si>
  <si>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</si>
  <si>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</si>
  <si>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</si>
  <si>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</si>
  <si>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</si>
  <si>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</si>
  <si>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</si>
  <si>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</si>
  <si>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</si>
  <si>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</si>
  <si>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</si>
  <si>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</si>
  <si>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</si>
  <si>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</si>
  <si>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</si>
  <si>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</si>
  <si>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</si>
  <si>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</si>
  <si>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</si>
  <si>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</si>
  <si>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</si>
  <si>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</si>
  <si>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</si>
  <si>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</si>
  <si>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</si>
  <si>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</si>
  <si>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</si>
  <si>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</si>
  <si>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</si>
  <si>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</si>
  <si>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</si>
  <si>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</si>
  <si>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</si>
  <si>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</si>
  <si>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</si>
  <si>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</si>
  <si>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</si>
  <si>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</si>
  <si>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</si>
  <si>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</si>
  <si>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</si>
  <si>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</si>
  <si>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</si>
  <si>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</si>
  <si>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</si>
  <si>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</si>
  <si>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</si>
  <si>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</si>
  <si>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</si>
  <si>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</si>
  <si>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</si>
  <si>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</si>
  <si>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</si>
  <si>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</si>
  <si>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</si>
  <si>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</si>
  <si>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</si>
  <si>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</si>
  <si>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</si>
  <si>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</si>
  <si>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</si>
  <si>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</si>
  <si>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</si>
  <si>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</si>
  <si>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</si>
  <si>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</si>
  <si>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</si>
  <si>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</si>
  <si>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</si>
  <si>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</si>
  <si>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</si>
  <si>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</si>
  <si>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</si>
  <si>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</si>
  <si>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</si>
  <si>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</si>
  <si>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</si>
  <si>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</si>
  <si>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</si>
  <si>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</si>
  <si>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</si>
  <si>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</si>
  <si>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</si>
  <si>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</si>
  <si>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</si>
  <si>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</si>
  <si>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</si>
  <si>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</si>
  <si>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</si>
  <si>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</si>
  <si>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</si>
  <si>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</si>
  <si>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</si>
  <si>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</si>
  <si>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</si>
  <si>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</si>
  <si>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</si>
  <si>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</si>
  <si>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</si>
  <si>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</si>
  <si>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</si>
  <si>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</si>
  <si>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</si>
  <si>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</si>
  <si>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</si>
  <si>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</si>
  <si>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</si>
  <si>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</si>
  <si>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</si>
  <si>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</si>
  <si>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</si>
  <si>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</si>
  <si>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</si>
  <si>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</si>
  <si>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</si>
  <si>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</si>
  <si>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</si>
  <si>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</si>
  <si>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</si>
  <si>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</si>
  <si>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</si>
  <si>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</si>
  <si>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</si>
  <si>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</si>
  <si>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</si>
  <si>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</si>
  <si>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</si>
  <si>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</si>
  <si>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</si>
  <si>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</si>
  <si>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</si>
  <si>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</si>
  <si>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</si>
  <si>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</si>
  <si>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</si>
  <si>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</si>
  <si>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</si>
  <si>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</si>
  <si>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</si>
  <si>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</si>
  <si>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</si>
  <si>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</si>
  <si>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</si>
  <si>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</si>
  <si>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</si>
  <si>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</si>
  <si>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</si>
  <si>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</si>
  <si>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</si>
  <si>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</si>
  <si>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</si>
  <si>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</si>
  <si>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</si>
  <si>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</si>
  <si>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</si>
  <si>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</si>
  <si>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</si>
  <si>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</si>
  <si>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</si>
  <si>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</si>
  <si>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</si>
  <si>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</si>
  <si>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</si>
  <si>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</si>
  <si>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</si>
  <si>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</si>
  <si>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</si>
  <si>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</si>
  <si>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</si>
  <si>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</si>
  <si>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</si>
  <si>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</si>
  <si>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</si>
  <si>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</si>
  <si>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</si>
  <si>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</si>
  <si>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</si>
  <si>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</si>
  <si>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</si>
  <si>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</si>
  <si>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</si>
  <si>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</si>
  <si>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</si>
  <si>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</si>
  <si>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</si>
  <si>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</si>
  <si>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</si>
  <si>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</si>
  <si>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</si>
  <si>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</si>
  <si>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</si>
  <si>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</si>
  <si>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</si>
  <si>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</si>
  <si>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</si>
  <si>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</si>
  <si>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</si>
  <si>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</si>
  <si>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</si>
  <si>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</si>
  <si>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</si>
  <si>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</si>
  <si>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</si>
  <si>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</si>
  <si>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</si>
  <si>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</si>
  <si>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</si>
  <si>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</si>
  <si>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</si>
  <si>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</si>
  <si>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</si>
  <si>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</si>
  <si>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</si>
  <si>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</si>
  <si>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</si>
  <si>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</si>
  <si>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</si>
  <si>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</si>
  <si>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</si>
  <si>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</si>
  <si>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</si>
  <si>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</si>
  <si>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</si>
  <si>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</si>
  <si>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</si>
  <si>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</si>
  <si>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</si>
  <si>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</si>
  <si>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</si>
  <si>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</si>
  <si>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</si>
  <si>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</si>
  <si>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</si>
  <si>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</si>
  <si>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</si>
  <si>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</si>
  <si>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</si>
  <si>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</si>
  <si>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</si>
  <si>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</si>
  <si>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</si>
  <si>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</si>
  <si>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</si>
  <si>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</si>
  <si>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</si>
  <si>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</si>
  <si>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</si>
  <si>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</si>
  <si>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</si>
  <si>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</si>
  <si>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</si>
  <si>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</si>
  <si>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</si>
  <si>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</si>
  <si>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</si>
  <si>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</si>
  <si>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</si>
  <si>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</si>
  <si>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</si>
  <si>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</si>
  <si>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</si>
  <si>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</si>
  <si>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</si>
  <si>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</si>
  <si>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</si>
  <si>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</si>
  <si>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</si>
  <si>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</si>
  <si>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</si>
  <si>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</si>
  <si>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</si>
  <si>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</si>
  <si>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</si>
  <si>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</si>
  <si>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</si>
  <si>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</si>
  <si>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</si>
  <si>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</si>
  <si>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</si>
  <si>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</si>
  <si>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</si>
  <si>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</si>
  <si>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</si>
  <si>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</si>
  <si>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</si>
  <si>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</si>
  <si>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</si>
  <si>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</si>
  <si>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</si>
  <si>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</si>
  <si>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</si>
  <si>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</si>
  <si>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</si>
  <si>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</si>
  <si>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</si>
  <si>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</si>
  <si>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</si>
  <si>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</si>
  <si>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</si>
  <si>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</si>
  <si>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</si>
  <si>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</si>
  <si>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</si>
  <si>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</si>
  <si>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</si>
  <si>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</si>
  <si>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</si>
  <si>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</si>
  <si>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</si>
  <si>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</si>
  <si>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</si>
  <si>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</si>
  <si>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</si>
  <si>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</si>
  <si>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</si>
  <si>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</si>
  <si>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</si>
  <si>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</si>
  <si>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</si>
  <si>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</si>
  <si>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</si>
  <si>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</si>
  <si>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</si>
  <si>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</si>
  <si>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</si>
  <si>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</si>
  <si>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</si>
  <si>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</si>
  <si>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</si>
  <si>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</si>
  <si>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</si>
  <si>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</si>
  <si>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</si>
  <si>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</si>
  <si>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</si>
  <si>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</si>
  <si>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</si>
  <si>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</si>
  <si>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</si>
  <si>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</si>
  <si>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</si>
  <si>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</si>
  <si>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</si>
  <si>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</si>
  <si>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</si>
  <si>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</si>
  <si>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</si>
  <si>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</si>
  <si>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</si>
  <si>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</si>
  <si>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</si>
  <si>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</si>
  <si>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</si>
  <si>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</si>
  <si>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</si>
  <si>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</si>
  <si>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</si>
  <si>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</si>
  <si>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</si>
  <si>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</si>
  <si>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</si>
  <si>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</si>
  <si>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</si>
  <si>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</si>
  <si>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</si>
  <si>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</si>
  <si>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</si>
  <si>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</si>
  <si>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</si>
  <si>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</si>
  <si>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</si>
  <si>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</si>
  <si>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</si>
  <si>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</si>
  <si>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</si>
  <si>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</si>
  <si>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</si>
  <si>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</si>
  <si>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</si>
  <si>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</si>
  <si>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</si>
  <si>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</si>
  <si>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</si>
  <si>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</si>
  <si>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</si>
  <si>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</si>
  <si>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</si>
  <si>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</si>
  <si>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</si>
  <si>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</si>
  <si>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</si>
  <si>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</si>
  <si>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</si>
  <si>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</si>
  <si>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</si>
  <si>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</si>
  <si>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</si>
  <si>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</si>
  <si>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</si>
  <si>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</si>
  <si>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</si>
  <si>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</si>
  <si>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</si>
  <si>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</si>
  <si>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</si>
  <si>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</si>
  <si>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</si>
  <si>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</si>
  <si>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</si>
  <si>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</si>
  <si>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</si>
  <si>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</si>
  <si>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</si>
  <si>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</si>
  <si>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</si>
  <si>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</si>
  <si>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</si>
  <si>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</si>
  <si>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</si>
  <si>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</si>
  <si>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</si>
  <si>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</si>
  <si>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</si>
  <si>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</si>
  <si>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</si>
  <si>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</si>
  <si>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</si>
  <si>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</si>
  <si>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</si>
  <si>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</si>
  <si>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</si>
  <si>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</si>
  <si>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</si>
  <si>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</si>
  <si>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</si>
  <si>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</si>
  <si>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</si>
  <si>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</si>
  <si>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</si>
  <si>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</si>
  <si>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</si>
  <si>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</si>
  <si>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</si>
  <si>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</si>
  <si>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</si>
  <si>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</si>
  <si>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</si>
  <si>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</si>
  <si>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</si>
  <si>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</si>
  <si>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</si>
  <si>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</si>
  <si>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</si>
  <si>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</si>
  <si>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</si>
  <si>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</si>
  <si>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</si>
  <si>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</si>
  <si>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</si>
  <si>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</si>
  <si>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</si>
  <si>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</si>
  <si>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</si>
  <si>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</si>
  <si>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</si>
  <si>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</si>
  <si>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</si>
  <si>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</si>
  <si>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</si>
  <si>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</si>
  <si>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</si>
  <si>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</si>
  <si>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</si>
  <si>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</si>
  <si>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</si>
  <si>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</si>
  <si>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</si>
  <si>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</si>
  <si>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</si>
  <si>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</si>
  <si>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</si>
  <si>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</si>
  <si>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</si>
  <si>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</si>
  <si>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</si>
  <si>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</si>
  <si>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</si>
  <si>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</si>
  <si>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</si>
  <si>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</si>
  <si>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</si>
  <si>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</si>
  <si>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</si>
  <si>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</si>
  <si>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</si>
  <si>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</si>
  <si>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</si>
  <si>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</si>
  <si>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</si>
  <si>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</si>
  <si>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</si>
  <si>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</si>
  <si>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</si>
  <si>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</si>
  <si>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</si>
  <si>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</si>
  <si>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</si>
  <si>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</si>
  <si>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</si>
  <si>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</si>
  <si>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</si>
  <si>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</si>
  <si>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</si>
  <si>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</si>
  <si>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</si>
  <si>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</si>
  <si>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</si>
  <si>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</si>
  <si>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</si>
  <si>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</si>
  <si>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</si>
  <si>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</si>
  <si>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</si>
  <si>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</si>
  <si>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</si>
  <si>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</si>
  <si>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</si>
  <si>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</si>
  <si>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</si>
  <si>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</si>
  <si>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</si>
  <si>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</si>
  <si>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</si>
  <si>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</si>
  <si>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</si>
  <si>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</si>
  <si>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</si>
  <si>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</si>
  <si>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</si>
  <si>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</si>
  <si>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</si>
  <si>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</si>
  <si>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</si>
  <si>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</si>
  <si>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</si>
  <si>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</si>
  <si>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</si>
  <si>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</si>
  <si>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</si>
  <si>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</si>
  <si>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</si>
  <si>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</si>
  <si>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</si>
  <si>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</si>
  <si>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</si>
  <si>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</si>
  <si>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</si>
  <si>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</si>
  <si>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</si>
  <si>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</si>
  <si>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</si>
  <si>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</si>
  <si>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</si>
  <si>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</si>
  <si>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</si>
  <si>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</si>
  <si>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</si>
  <si>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</si>
  <si>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</si>
  <si>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</si>
  <si>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</si>
  <si>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</si>
  <si>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</si>
  <si>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</si>
  <si>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</si>
  <si>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</si>
  <si>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</si>
  <si>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</si>
  <si>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</si>
  <si>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</si>
  <si>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</si>
  <si>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</si>
  <si>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</si>
  <si>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</si>
  <si>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</si>
  <si>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</si>
  <si>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</si>
  <si>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</si>
  <si>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</si>
  <si>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</si>
  <si>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</si>
  <si>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</si>
  <si>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</si>
  <si>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</si>
  <si>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</si>
  <si>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</si>
  <si>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</si>
  <si>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</si>
  <si>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</si>
  <si>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</si>
  <si>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</si>
  <si>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</si>
  <si>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</si>
  <si>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</si>
  <si>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</si>
  <si>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</si>
  <si>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</si>
  <si>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</si>
  <si>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</si>
  <si>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</si>
  <si>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</si>
  <si>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</si>
  <si>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</si>
  <si>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</si>
  <si>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</si>
  <si>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</si>
  <si>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</si>
  <si>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</si>
  <si>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</si>
  <si>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</si>
  <si>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</si>
  <si>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</si>
  <si>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</si>
  <si>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</si>
  <si>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</si>
  <si>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</si>
  <si>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</si>
  <si>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</si>
  <si>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</si>
  <si>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</si>
  <si>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</si>
  <si>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</si>
  <si>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</si>
  <si>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</si>
  <si>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</si>
  <si>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</si>
  <si>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</si>
  <si>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</si>
  <si>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</si>
  <si>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</si>
  <si>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</si>
  <si>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</si>
  <si>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</si>
  <si>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</si>
  <si>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</si>
  <si>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</si>
  <si>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</si>
  <si>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</si>
  <si>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</si>
  <si>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</si>
  <si>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</si>
  <si>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</si>
  <si>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</si>
  <si>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</si>
  <si>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</si>
  <si>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</si>
  <si>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</si>
  <si>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</si>
  <si>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</si>
  <si>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</si>
  <si>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</si>
  <si>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</si>
  <si>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</si>
  <si>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</si>
  <si>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</si>
  <si>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</si>
  <si>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</si>
  <si>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</si>
  <si>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</si>
  <si>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</si>
  <si>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</si>
  <si>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</si>
  <si>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</si>
  <si>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</si>
  <si>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</si>
  <si>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</si>
  <si>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</si>
  <si>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</si>
  <si>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</si>
  <si>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</si>
  <si>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</si>
  <si>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</si>
  <si>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</si>
  <si>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</si>
  <si>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</si>
  <si>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</si>
  <si>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</si>
  <si>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</si>
  <si>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</si>
  <si>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</si>
  <si>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</si>
  <si>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</si>
  <si>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</si>
  <si>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</si>
  <si>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</si>
  <si>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</si>
  <si>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</si>
  <si>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</si>
  <si>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</si>
  <si>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</si>
  <si>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</si>
  <si>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</si>
  <si>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</si>
  <si>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</si>
  <si>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</si>
  <si>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</si>
  <si>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</si>
  <si>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</si>
  <si>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</si>
  <si>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</si>
  <si>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</si>
  <si>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</si>
  <si>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</si>
  <si>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</si>
  <si>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</si>
  <si>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</si>
  <si>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</si>
  <si>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</si>
  <si>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</si>
  <si>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</si>
  <si>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</si>
  <si>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</si>
  <si>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</si>
  <si>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</si>
  <si>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</si>
  <si>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</si>
  <si>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</si>
  <si>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</si>
  <si>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</si>
  <si>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</si>
  <si>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</si>
  <si>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</si>
  <si>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</si>
  <si>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</si>
  <si>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</si>
  <si>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</si>
  <si>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</si>
  <si>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</si>
  <si>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</si>
  <si>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</si>
  <si>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</si>
  <si>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</si>
  <si>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</si>
  <si>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</si>
  <si>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</si>
  <si>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</si>
  <si>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</si>
  <si>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</si>
  <si>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</si>
  <si>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</si>
  <si>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</si>
  <si>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</si>
  <si>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</si>
  <si>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</si>
  <si>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</si>
  <si>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</si>
  <si>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</si>
  <si>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</si>
  <si>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</si>
  <si>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</si>
  <si>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</si>
  <si>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</si>
  <si>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</si>
  <si>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</si>
  <si>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</si>
  <si>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</si>
  <si>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</si>
  <si>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</si>
  <si>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</si>
  <si>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</si>
  <si>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</si>
  <si>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</si>
  <si>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</si>
  <si>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</si>
  <si>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</si>
  <si>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</si>
  <si>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</si>
  <si>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</si>
  <si>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</si>
  <si>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</si>
  <si>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</si>
  <si>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</si>
  <si>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</si>
  <si>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</si>
  <si>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</si>
  <si>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</si>
  <si>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</si>
  <si>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</si>
  <si>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</si>
  <si>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</si>
  <si>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</si>
  <si>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</si>
  <si>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</si>
  <si>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</si>
  <si>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</si>
  <si>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</si>
  <si>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</si>
  <si>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</si>
  <si>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</si>
  <si>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</si>
  <si>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</si>
  <si>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</si>
  <si>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</si>
  <si>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</si>
  <si>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</si>
  <si>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</si>
  <si>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</si>
  <si>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</si>
  <si>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</si>
  <si>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</si>
  <si>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</si>
  <si>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</si>
  <si>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</si>
  <si>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</si>
  <si>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</si>
  <si>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</si>
  <si>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</si>
  <si>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</si>
  <si>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</si>
  <si>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</si>
  <si>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</si>
  <si>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</si>
  <si>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</si>
  <si>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</si>
  <si>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</si>
  <si>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</si>
  <si>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</si>
  <si>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</si>
  <si>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</si>
  <si>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</si>
  <si>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</si>
  <si>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</si>
  <si>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</si>
  <si>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</si>
  <si>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</si>
  <si>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</si>
  <si>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</si>
  <si>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</si>
  <si>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</si>
  <si>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</si>
  <si>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</si>
  <si>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</si>
  <si>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</si>
  <si>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</si>
  <si>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</si>
  <si>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</si>
  <si>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</si>
  <si>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</si>
  <si>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</si>
  <si>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</si>
  <si>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</si>
  <si>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</si>
  <si>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</si>
  <si>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</si>
  <si>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</si>
  <si>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</si>
  <si>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</si>
  <si>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</si>
  <si>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</si>
  <si>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</si>
  <si>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</si>
  <si>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</si>
  <si>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</si>
  <si>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</si>
  <si>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</si>
  <si>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</si>
  <si>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</si>
  <si>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</si>
  <si>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</si>
  <si>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</si>
  <si>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</si>
  <si>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</si>
  <si>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</si>
  <si>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</si>
  <si>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</si>
  <si>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</si>
  <si>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</si>
  <si>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</si>
  <si>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</si>
  <si>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</si>
  <si>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</si>
  <si>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</si>
  <si>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</si>
  <si>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</si>
  <si>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</si>
  <si>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</si>
  <si>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</si>
  <si>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</si>
  <si>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</si>
  <si>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</si>
  <si>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</si>
  <si>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</si>
  <si>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</si>
  <si>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</si>
  <si>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</si>
  <si>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</si>
  <si>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</si>
  <si>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</si>
  <si>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</si>
  <si>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</si>
  <si>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</si>
  <si>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</si>
  <si>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</si>
  <si>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</si>
  <si>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</si>
  <si>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</si>
  <si>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</si>
  <si>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</si>
  <si>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</si>
  <si>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</si>
  <si>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</si>
  <si>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</si>
  <si>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</si>
  <si>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</si>
  <si>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</si>
  <si>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</si>
  <si>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</si>
  <si>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</si>
  <si>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</si>
  <si>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</si>
  <si>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</si>
  <si>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</si>
  <si>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</si>
  <si>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</si>
  <si>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</si>
  <si>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</si>
  <si>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</si>
  <si>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</si>
  <si>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</si>
  <si>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</si>
  <si>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</si>
  <si>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</si>
  <si>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</si>
  <si>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</si>
  <si>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</si>
  <si>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</si>
  <si>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</si>
  <si>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</si>
  <si>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</si>
  <si>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</si>
  <si>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</si>
  <si>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</si>
  <si>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</si>
  <si>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</si>
  <si>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</si>
  <si>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</si>
  <si>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</si>
  <si>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</si>
  <si>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</si>
  <si>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</si>
  <si>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</si>
  <si>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</si>
  <si>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</si>
  <si>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</si>
  <si>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</si>
  <si>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</si>
  <si>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</si>
  <si>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</si>
  <si>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</si>
  <si>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</si>
  <si>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</si>
  <si>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</si>
  <si>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</si>
  <si>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</si>
  <si>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</si>
  <si>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</si>
  <si>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</si>
  <si>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</si>
  <si>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</si>
  <si>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</si>
  <si>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</si>
  <si>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</si>
  <si>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</si>
  <si>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</si>
  <si>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</si>
  <si>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</si>
  <si>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</si>
  <si>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</si>
  <si>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</si>
  <si>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</si>
  <si>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</si>
  <si>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</si>
  <si>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</si>
  <si>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</si>
  <si>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</si>
  <si>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</si>
  <si>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</si>
  <si>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</si>
  <si>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</si>
  <si>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</si>
  <si>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</si>
  <si>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</si>
  <si>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</si>
  <si>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</si>
  <si>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</si>
  <si>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</si>
  <si>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</si>
  <si>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</si>
  <si>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</si>
  <si>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</si>
  <si>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</si>
  <si>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</si>
  <si>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</si>
  <si>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</si>
  <si>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</si>
  <si>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</si>
  <si>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</si>
  <si>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</si>
  <si>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</si>
  <si>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</si>
  <si>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</si>
  <si>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</si>
  <si>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</si>
  <si>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</si>
  <si>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</si>
  <si>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</si>
  <si>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</si>
  <si>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</si>
  <si>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</si>
  <si>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</si>
  <si>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</si>
  <si>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</si>
  <si>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</si>
  <si>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</si>
  <si>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</si>
  <si>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</si>
  <si>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</si>
  <si>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</si>
  <si>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</si>
  <si>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</si>
  <si>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</si>
  <si>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</si>
  <si>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</si>
  <si>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</si>
  <si>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</si>
  <si>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</si>
  <si>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</si>
  <si>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</si>
  <si>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</si>
  <si>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</si>
  <si>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</si>
  <si>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</si>
  <si>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</si>
  <si>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</si>
  <si>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</si>
  <si>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</si>
  <si>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</si>
  <si>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</si>
  <si>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</si>
  <si>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</si>
  <si>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</si>
  <si>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</si>
  <si>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</si>
  <si>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</si>
  <si>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</si>
  <si>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</si>
  <si>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</si>
  <si>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</si>
  <si>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</si>
  <si>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</si>
  <si>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</si>
  <si>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</si>
  <si>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</si>
  <si>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</si>
  <si>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</si>
  <si>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</si>
  <si>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</si>
  <si>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</si>
  <si>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</si>
  <si>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</si>
  <si>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</si>
  <si>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</si>
  <si>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</si>
  <si>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</si>
  <si>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</si>
  <si>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</si>
  <si>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</si>
  <si>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</si>
  <si>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</si>
  <si>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</si>
  <si>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</si>
  <si>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</si>
  <si>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</si>
  <si>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</si>
  <si>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</si>
  <si>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</si>
  <si>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</si>
  <si>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</si>
  <si>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</si>
  <si>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</si>
  <si>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</si>
  <si>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</si>
  <si>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</si>
  <si>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</si>
  <si>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</si>
  <si>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</si>
  <si>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</si>
  <si>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</si>
  <si>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</si>
  <si>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</si>
  <si>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</si>
  <si>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</si>
  <si>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</si>
  <si>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</si>
  <si>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</si>
  <si>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</si>
  <si>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</si>
  <si>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</si>
  <si>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</si>
  <si>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</si>
  <si>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</si>
  <si>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</si>
  <si>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</si>
  <si>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</si>
  <si>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</si>
  <si>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</si>
  <si>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</si>
  <si>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</si>
  <si>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</si>
  <si>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</si>
  <si>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</si>
  <si>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</si>
  <si>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</si>
  <si>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</si>
  <si>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</si>
  <si>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</si>
  <si>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</si>
  <si>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</si>
  <si>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</si>
  <si>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</si>
  <si>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</si>
  <si>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</si>
  <si>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</si>
  <si>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</si>
  <si>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</si>
  <si>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</si>
  <si>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</si>
  <si>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</si>
  <si>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</si>
  <si>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</si>
  <si>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</si>
  <si>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</si>
  <si>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</si>
  <si>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</si>
  <si>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</si>
  <si>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</si>
  <si>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</si>
  <si>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</si>
  <si>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</si>
  <si>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</si>
  <si>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</si>
  <si>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</si>
  <si>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</si>
  <si>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</si>
  <si>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</si>
  <si>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</si>
  <si>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</si>
  <si>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</si>
  <si>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</si>
  <si>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</si>
  <si>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</si>
  <si>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</si>
  <si>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</si>
  <si>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</si>
  <si>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</si>
  <si>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</si>
  <si>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</si>
  <si>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</si>
  <si>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</si>
  <si>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</si>
  <si>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</si>
  <si>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</si>
  <si>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</si>
  <si>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</si>
  <si>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</si>
  <si>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</si>
  <si>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</si>
  <si>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</si>
  <si>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</si>
  <si>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</si>
  <si>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</si>
  <si>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</si>
  <si>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</si>
  <si>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</si>
  <si>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</si>
  <si>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</si>
  <si>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</si>
  <si>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</si>
  <si>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</si>
  <si>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</si>
  <si>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</si>
  <si>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</si>
  <si>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</si>
  <si>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</si>
  <si>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</si>
  <si>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</si>
  <si>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</si>
  <si>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</si>
  <si>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</si>
  <si>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</si>
  <si>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</si>
  <si>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</si>
  <si>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</si>
  <si>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</si>
  <si>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</si>
  <si>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</si>
  <si>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</si>
  <si>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</si>
  <si>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</si>
  <si>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</si>
  <si>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</si>
  <si>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</si>
  <si>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</si>
  <si>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</si>
  <si>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</si>
  <si>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</si>
  <si>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</si>
  <si>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</si>
  <si>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</si>
  <si>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</si>
  <si>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</si>
  <si>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</si>
  <si>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</si>
  <si>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</si>
  <si>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</si>
  <si>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</si>
  <si>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</si>
  <si>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</si>
  <si>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</si>
  <si>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</si>
  <si>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</si>
  <si>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</si>
  <si>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</si>
  <si>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</si>
  <si>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</si>
  <si>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</si>
  <si>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</si>
  <si>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</si>
  <si>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</si>
  <si>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</si>
  <si>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</si>
  <si>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</si>
  <si>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</si>
  <si>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</si>
  <si>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</si>
  <si>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</si>
  <si>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</si>
  <si>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</si>
  <si>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</si>
  <si>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</si>
  <si>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</si>
  <si>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</si>
  <si>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</si>
  <si>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</si>
  <si>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</si>
  <si>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</si>
  <si>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</si>
  <si>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</si>
  <si>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</si>
  <si>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</si>
  <si>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</si>
  <si>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</si>
  <si>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</si>
  <si>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</si>
  <si>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</si>
  <si>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</si>
  <si>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</si>
  <si>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</si>
  <si>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</si>
  <si>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</si>
  <si>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</si>
  <si>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</si>
  <si>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</si>
  <si>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</si>
  <si>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</si>
  <si>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</si>
  <si>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</si>
  <si>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</si>
  <si>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</si>
  <si>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</si>
  <si>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</si>
  <si>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</si>
  <si>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</si>
  <si>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</si>
  <si>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</si>
  <si>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</si>
  <si>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</si>
  <si>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</si>
  <si>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</si>
  <si>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</si>
  <si>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</si>
  <si>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</si>
  <si>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</si>
  <si>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</si>
  <si>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</si>
  <si>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</si>
  <si>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</si>
  <si>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</si>
  <si>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</si>
  <si>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</si>
  <si>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</si>
  <si>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</si>
  <si>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</si>
  <si>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</si>
  <si>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</si>
  <si>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</si>
  <si>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</si>
  <si>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</si>
  <si>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</si>
  <si>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</si>
  <si>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</si>
  <si>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</si>
  <si>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</si>
  <si>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</si>
  <si>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</si>
  <si>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</si>
  <si>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</si>
  <si>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</si>
  <si>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</si>
  <si>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</si>
  <si>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</si>
  <si>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</si>
  <si>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</si>
  <si>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</si>
  <si>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</si>
  <si>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</si>
  <si>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</si>
  <si>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</si>
  <si>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</si>
  <si>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</si>
  <si>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</si>
  <si>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</si>
  <si>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</si>
  <si>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</si>
  <si>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</si>
  <si>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</si>
  <si>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</si>
  <si>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</si>
  <si>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</si>
  <si>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</si>
  <si>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</si>
  <si>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</si>
  <si>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</si>
  <si>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</si>
  <si>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</si>
  <si>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</si>
  <si>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</si>
  <si>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</si>
  <si>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</si>
  <si>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</si>
  <si>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</si>
  <si>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</si>
  <si>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</si>
  <si>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</si>
  <si>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</si>
  <si>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</si>
  <si>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</si>
  <si>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</si>
  <si>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</si>
  <si>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</si>
  <si>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</si>
  <si>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</si>
  <si>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</si>
  <si>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</si>
  <si>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</si>
  <si>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</si>
  <si>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</si>
  <si>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</si>
  <si>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</si>
  <si>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</si>
  <si>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</si>
  <si>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</si>
  <si>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</si>
  <si>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</si>
  <si>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</si>
  <si>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</si>
  <si>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</si>
  <si>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</si>
  <si>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</si>
  <si>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</si>
  <si>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</si>
  <si>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</si>
  <si>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</si>
  <si>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</si>
  <si>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</si>
  <si>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</si>
  <si>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</si>
  <si>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</si>
  <si>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</si>
  <si>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</si>
  <si>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</si>
  <si>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</si>
  <si>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</si>
  <si>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</si>
  <si>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</si>
  <si>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</si>
  <si>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</si>
  <si>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</si>
  <si>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</si>
  <si>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</si>
  <si>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</si>
  <si>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</si>
  <si>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</si>
  <si>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</si>
  <si>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</si>
  <si>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</si>
  <si>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</si>
  <si>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</si>
  <si>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</si>
  <si>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</si>
  <si>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</si>
  <si>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</si>
  <si>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</si>
  <si>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</si>
  <si>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</si>
  <si>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</si>
  <si>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</si>
  <si>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</si>
  <si>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</si>
  <si>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</si>
  <si>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</si>
  <si>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</si>
  <si>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</si>
  <si>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</si>
  <si>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</si>
  <si>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</si>
  <si>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</si>
  <si>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</si>
  <si>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</si>
  <si>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</si>
  <si>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</si>
  <si>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</si>
  <si>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</si>
  <si>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</si>
  <si>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</si>
  <si>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</si>
  <si>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</si>
  <si>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</si>
  <si>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</si>
  <si>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</si>
  <si>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</si>
  <si>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</si>
  <si>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</si>
  <si>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</si>
  <si>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</si>
  <si>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</si>
  <si>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</si>
  <si>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</si>
  <si>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</si>
  <si>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</si>
  <si>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</si>
  <si>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</si>
  <si>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</si>
  <si>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</si>
  <si>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</si>
  <si>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</si>
  <si>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</si>
  <si>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</si>
  <si>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</si>
  <si>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</si>
  <si>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</si>
  <si>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</si>
  <si>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</si>
  <si>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</si>
  <si>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</si>
  <si>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</si>
  <si>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</si>
  <si>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</si>
  <si>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</si>
  <si>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</si>
  <si>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</si>
  <si>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</si>
  <si>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</si>
  <si>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</si>
  <si>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</si>
  <si>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</si>
  <si>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</si>
  <si>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</si>
  <si>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</si>
  <si>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</si>
  <si>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</si>
  <si>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</si>
  <si>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</si>
  <si>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</si>
  <si>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</si>
  <si>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</si>
  <si>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</si>
  <si>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</si>
  <si>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</si>
  <si>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</si>
  <si>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</si>
  <si>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</si>
  <si>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</si>
  <si>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</si>
  <si>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</si>
  <si>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</si>
  <si>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</si>
  <si>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</si>
  <si>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</si>
  <si>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</si>
  <si>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</si>
  <si>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</si>
  <si>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</si>
  <si>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</si>
  <si>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</si>
  <si>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</si>
  <si>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</si>
  <si>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</si>
  <si>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</si>
  <si>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</si>
  <si>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</si>
  <si>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</si>
  <si>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</si>
  <si>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</si>
  <si>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</si>
  <si>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</si>
  <si>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</si>
  <si>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</si>
  <si>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</si>
  <si>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</si>
  <si>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</si>
  <si>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</si>
  <si>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</si>
  <si>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</si>
  <si>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</si>
  <si>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</si>
  <si>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</si>
  <si>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</si>
  <si>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</si>
  <si>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</si>
  <si>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</si>
  <si>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</si>
  <si>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</si>
  <si>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</si>
  <si>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</si>
  <si>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</si>
  <si>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</si>
  <si>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</si>
  <si>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</si>
  <si>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</si>
  <si>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</si>
  <si>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</si>
  <si>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</si>
  <si>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</si>
  <si>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</si>
  <si>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</si>
  <si>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</si>
  <si>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</si>
  <si>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</si>
  <si>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</si>
  <si>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</si>
  <si>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</si>
  <si>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</si>
  <si>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</si>
  <si>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</si>
  <si>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</si>
  <si>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</si>
  <si>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</si>
  <si>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</si>
  <si>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</si>
  <si>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</si>
  <si>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</si>
  <si>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</si>
  <si>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</si>
  <si>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</si>
  <si>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</si>
  <si>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</si>
  <si>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</si>
  <si>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</si>
  <si>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</si>
  <si>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</si>
  <si>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</si>
  <si>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</si>
  <si>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</si>
  <si>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</si>
  <si>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</si>
  <si>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</si>
  <si>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</si>
  <si>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</si>
  <si>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</si>
  <si>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</si>
  <si>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</si>
  <si>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</si>
  <si>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</si>
  <si>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</si>
  <si>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</si>
  <si>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</si>
  <si>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</si>
  <si>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</si>
  <si>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</si>
  <si>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</si>
  <si>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</si>
  <si>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</si>
  <si>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</si>
  <si>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</si>
  <si>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</si>
  <si>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</si>
  <si>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</si>
  <si>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</si>
  <si>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</si>
  <si>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</si>
  <si>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</si>
  <si>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</si>
  <si>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</si>
  <si>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</si>
  <si>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</si>
  <si>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</si>
  <si>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</si>
  <si>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</si>
  <si>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</si>
  <si>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</si>
  <si>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</si>
  <si>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</si>
  <si>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</si>
  <si>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</si>
  <si>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</si>
  <si>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</si>
  <si>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</si>
  <si>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</si>
  <si>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</si>
  <si>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</si>
  <si>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</si>
  <si>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</si>
  <si>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</si>
  <si>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</si>
  <si>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</si>
  <si>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</si>
  <si>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</si>
  <si>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</si>
  <si>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</si>
  <si>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</si>
  <si>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</si>
  <si>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</si>
  <si>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</si>
  <si>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</si>
  <si>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</si>
  <si>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</si>
  <si>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</si>
  <si>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</si>
  <si>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</si>
  <si>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</si>
  <si>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</si>
  <si>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</si>
  <si>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</si>
  <si>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</si>
  <si>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</si>
  <si>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</si>
  <si>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</si>
  <si>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</si>
  <si>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</si>
  <si>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</si>
  <si>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</si>
  <si>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</si>
  <si>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</si>
  <si>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</si>
  <si>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</si>
  <si>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</si>
  <si>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</si>
  <si>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</si>
  <si>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</si>
  <si>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</si>
  <si>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</si>
  <si>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</si>
  <si>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</si>
  <si>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</si>
  <si>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</si>
  <si>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</si>
  <si>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</si>
  <si>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</si>
  <si>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</si>
  <si>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</si>
  <si>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</si>
  <si>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</si>
  <si>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</si>
  <si>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</si>
  <si>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</si>
  <si>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</si>
  <si>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</si>
  <si>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</si>
  <si>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</si>
  <si>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</si>
  <si>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</si>
  <si>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</si>
  <si>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</si>
  <si>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</si>
  <si>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</si>
  <si>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</si>
  <si>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</si>
  <si>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</si>
  <si>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</si>
  <si>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</si>
  <si>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</si>
  <si>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</si>
  <si>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</si>
  <si>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</si>
  <si>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</si>
  <si>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</si>
  <si>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</si>
  <si>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</si>
  <si>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</si>
  <si>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</si>
  <si>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</si>
  <si>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</si>
  <si>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</si>
  <si>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</si>
  <si>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</si>
  <si>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</si>
  <si>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</si>
  <si>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</si>
  <si>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</si>
  <si>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</si>
  <si>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</si>
  <si>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</si>
  <si>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</si>
  <si>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</si>
  <si>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</si>
  <si>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</si>
  <si>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</si>
  <si>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</si>
  <si>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</si>
  <si>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</si>
  <si>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</si>
  <si>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</si>
  <si>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</si>
  <si>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</si>
  <si>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</si>
  <si>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</si>
  <si>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</si>
  <si>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</si>
  <si>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</si>
  <si>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</si>
  <si>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</si>
  <si>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</si>
  <si>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</si>
  <si>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</si>
  <si>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</si>
  <si>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</si>
  <si>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</si>
  <si>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</si>
  <si>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</si>
  <si>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</si>
  <si>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</si>
  <si>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</si>
  <si>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</si>
  <si>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</si>
  <si>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</si>
  <si>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</si>
  <si>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</si>
  <si>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</si>
  <si>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</si>
  <si>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</si>
  <si>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</si>
  <si>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</si>
  <si>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</si>
  <si>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</si>
  <si>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</si>
  <si>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</si>
  <si>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</si>
  <si>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</si>
  <si>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</si>
  <si>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</si>
  <si>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</si>
  <si>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</si>
  <si>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</si>
  <si>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</si>
  <si>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</si>
  <si>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</si>
  <si>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</si>
  <si>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</si>
  <si>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</si>
  <si>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</si>
  <si>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</si>
  <si>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</si>
  <si>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</si>
  <si>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</si>
  <si>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</si>
  <si>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</si>
  <si>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</si>
  <si>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</si>
  <si>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</si>
  <si>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</si>
  <si>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</si>
  <si>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</si>
  <si>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</si>
  <si>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</si>
  <si>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</si>
  <si>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</si>
  <si>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</si>
  <si>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</si>
  <si>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</si>
  <si>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</si>
  <si>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</si>
  <si>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</si>
  <si>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</si>
  <si>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</si>
  <si>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</si>
  <si>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</si>
  <si>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</si>
  <si>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</si>
  <si>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</si>
  <si>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</si>
  <si>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</si>
  <si>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</si>
  <si>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</si>
  <si>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</si>
  <si>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</si>
  <si>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</si>
  <si>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</si>
  <si>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</si>
  <si>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</si>
  <si>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</si>
  <si>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</si>
  <si>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</si>
  <si>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</si>
  <si>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</si>
  <si>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</si>
  <si>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</si>
  <si>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</si>
  <si>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</si>
  <si>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</si>
  <si>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</si>
  <si>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</si>
  <si>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</si>
  <si>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</si>
  <si>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</si>
  <si>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</si>
  <si>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</si>
  <si>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</si>
  <si>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</si>
  <si>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</si>
  <si>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</si>
  <si>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</si>
  <si>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</si>
  <si>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</si>
  <si>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</si>
  <si>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</si>
  <si>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</si>
  <si>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</si>
  <si>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</si>
  <si>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</si>
  <si>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</si>
  <si>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</si>
  <si>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</si>
  <si>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</si>
  <si>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</si>
  <si>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</si>
  <si>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</si>
  <si>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</si>
  <si>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</si>
  <si>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</si>
  <si>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</si>
  <si>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</si>
  <si>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</si>
  <si>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</si>
  <si>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</si>
  <si>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</si>
  <si>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</si>
  <si>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</si>
  <si>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</si>
  <si>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</si>
  <si>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</si>
  <si>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</si>
  <si>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</si>
  <si>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</si>
  <si>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</si>
  <si>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</si>
  <si>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</si>
  <si>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</si>
  <si>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</si>
  <si>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</si>
  <si>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</si>
  <si>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</si>
  <si>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</si>
  <si>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</si>
  <si>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</si>
  <si>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</si>
  <si>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</si>
  <si>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</si>
  <si>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</si>
  <si>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</si>
  <si>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</si>
  <si>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</si>
  <si>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</si>
  <si>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</si>
  <si>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</si>
  <si>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</si>
  <si>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</si>
  <si>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</si>
  <si>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</si>
  <si>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</si>
  <si>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</si>
  <si>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</si>
  <si>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</si>
  <si>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</si>
  <si>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</si>
  <si>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</si>
  <si>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</si>
  <si>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</si>
  <si>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</si>
  <si>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</si>
  <si>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</si>
  <si>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</si>
  <si>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</si>
  <si>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</si>
  <si>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</si>
  <si>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</si>
  <si>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</si>
  <si>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</si>
  <si>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</si>
  <si>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</si>
  <si>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</si>
  <si>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</si>
  <si>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</si>
  <si>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</si>
  <si>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</si>
  <si>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</si>
  <si>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</si>
  <si>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</si>
  <si>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</si>
  <si>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</si>
  <si>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</si>
  <si>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</si>
  <si>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</si>
  <si>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</si>
  <si>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</si>
  <si>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</si>
  <si>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</si>
  <si>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</si>
  <si>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</si>
  <si>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</si>
  <si>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</si>
  <si>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</si>
  <si>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</si>
  <si>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</si>
  <si>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</si>
  <si>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</si>
  <si>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</si>
  <si>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</si>
  <si>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</si>
  <si>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</si>
  <si>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</si>
  <si>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</si>
  <si>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</si>
  <si>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</si>
  <si>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</si>
  <si>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</si>
  <si>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</si>
  <si>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</si>
  <si>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</si>
  <si>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</si>
  <si>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</si>
  <si>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</si>
  <si>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</si>
  <si>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</si>
  <si>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</si>
  <si>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</si>
  <si>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</si>
  <si>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</si>
  <si>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</si>
  <si>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</si>
  <si>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</si>
  <si>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</si>
  <si>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</si>
  <si>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</si>
  <si>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</si>
  <si>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</si>
  <si>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</si>
  <si>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</si>
  <si>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</si>
  <si>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</si>
  <si>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</si>
  <si>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</si>
  <si>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</si>
  <si>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</si>
  <si>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</si>
  <si>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</si>
  <si>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</si>
  <si>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</si>
  <si>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</si>
  <si>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</si>
  <si>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</si>
  <si>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</si>
  <si>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</si>
  <si>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</si>
  <si>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</si>
  <si>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</si>
  <si>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</si>
  <si>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</si>
  <si>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</si>
  <si>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</si>
  <si>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</si>
  <si>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</si>
  <si>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</si>
  <si>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</si>
  <si>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</si>
  <si>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</si>
  <si>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</si>
  <si>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</si>
  <si>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</si>
  <si>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</si>
  <si>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</si>
  <si>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</si>
  <si>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</si>
  <si>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</si>
  <si>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</si>
  <si>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</si>
  <si>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</si>
  <si>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</si>
  <si>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</si>
  <si>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</si>
  <si>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</si>
  <si>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</si>
  <si>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</si>
  <si>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</si>
  <si>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</si>
  <si>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</si>
  <si>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</si>
  <si>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</si>
  <si>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</si>
  <si>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</si>
  <si>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</si>
  <si>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</si>
  <si>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</si>
  <si>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</si>
  <si>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</si>
  <si>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</si>
  <si>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</si>
  <si>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</si>
  <si>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</si>
  <si>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</si>
  <si>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</si>
  <si>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</si>
  <si>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</si>
  <si>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</si>
  <si>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</si>
  <si>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</si>
  <si>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</si>
  <si>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</si>
  <si>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</si>
  <si>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</si>
  <si>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</si>
  <si>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</si>
  <si>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</si>
  <si>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</si>
  <si>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</si>
  <si>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</si>
  <si>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</si>
  <si>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</si>
  <si>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</si>
  <si>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</si>
  <si>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</si>
  <si>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</si>
  <si>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</si>
  <si>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</si>
  <si>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</si>
  <si>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</si>
  <si>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</si>
  <si>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</si>
  <si>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</si>
  <si>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</si>
  <si>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</si>
  <si>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</si>
  <si>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</si>
  <si>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</si>
  <si>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</si>
  <si>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</si>
  <si>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</si>
  <si>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</si>
  <si>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</si>
  <si>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</si>
  <si>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</si>
  <si>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</si>
  <si>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</si>
  <si>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</si>
  <si>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</si>
  <si>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</si>
  <si>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</si>
  <si>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</si>
  <si>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</si>
  <si>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</si>
  <si>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</si>
  <si>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</si>
  <si>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</si>
  <si>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</si>
  <si>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</si>
  <si>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</si>
  <si>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</si>
  <si>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</si>
  <si>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</si>
  <si>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</si>
  <si>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</si>
  <si>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</si>
  <si>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</si>
  <si>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</si>
  <si>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</si>
  <si>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</si>
  <si>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</si>
  <si>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</si>
  <si>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</si>
  <si>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</si>
  <si>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</si>
  <si>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</si>
  <si>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</si>
  <si>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</si>
  <si>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</si>
  <si>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</si>
  <si>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</si>
  <si>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</si>
  <si>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</si>
  <si>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</si>
  <si>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</si>
  <si>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</si>
  <si>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</si>
  <si>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</si>
  <si>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</si>
  <si>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</si>
  <si>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</si>
  <si>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</si>
  <si>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</si>
  <si>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</si>
  <si>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</si>
  <si>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</si>
  <si>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</si>
  <si>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</si>
  <si>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</si>
  <si>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</si>
  <si>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</si>
  <si>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</si>
  <si>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</si>
  <si>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</si>
  <si>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</si>
  <si>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</si>
  <si>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</si>
  <si>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</si>
  <si>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</si>
  <si>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</si>
  <si>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</si>
  <si>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</si>
  <si>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</si>
  <si>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</si>
  <si>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</si>
  <si>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</si>
  <si>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</si>
  <si>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</si>
  <si>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</si>
  <si>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</si>
  <si>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</si>
  <si>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</si>
  <si>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</si>
  <si>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</si>
  <si>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</si>
  <si>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</si>
  <si>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</si>
  <si>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</si>
  <si>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</si>
  <si>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</si>
  <si>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</si>
  <si>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</si>
  <si>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</si>
  <si>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</si>
  <si>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</si>
  <si>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</si>
  <si>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</si>
  <si>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</si>
  <si>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</si>
  <si>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</si>
  <si>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</si>
  <si>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</si>
  <si>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</si>
  <si>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</si>
  <si>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</si>
  <si>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</si>
  <si>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</si>
  <si>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</si>
  <si>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</si>
  <si>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</si>
  <si>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</si>
  <si>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</si>
  <si>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</si>
  <si>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</si>
  <si>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</si>
  <si>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</si>
  <si>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</si>
  <si>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</si>
  <si>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</si>
  <si>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</si>
  <si>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</si>
  <si>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</si>
  <si>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</si>
  <si>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</si>
  <si>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</si>
  <si>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</si>
  <si>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</si>
  <si>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</si>
  <si>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</si>
  <si>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</si>
  <si>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</si>
  <si>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</si>
  <si>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</si>
  <si>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</si>
  <si>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</si>
  <si>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</si>
  <si>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</si>
  <si>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</si>
  <si>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</si>
  <si>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</si>
  <si>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</si>
  <si>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</si>
  <si>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</si>
  <si>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</si>
  <si>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</si>
  <si>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</si>
  <si>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</si>
  <si>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</si>
  <si>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</si>
  <si>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</si>
  <si>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</si>
  <si>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</si>
  <si>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</si>
  <si>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</si>
  <si>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</si>
  <si>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</si>
  <si>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</si>
  <si>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</si>
  <si>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</si>
  <si>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</si>
  <si>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</si>
  <si>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</si>
  <si>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</si>
  <si>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</si>
  <si>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</si>
  <si>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</si>
  <si>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</si>
  <si>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</si>
  <si>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</si>
  <si>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</si>
  <si>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</si>
  <si>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</si>
  <si>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</si>
  <si>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</si>
  <si>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</si>
  <si>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</si>
  <si>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</si>
  <si>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</si>
  <si>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</si>
  <si>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</si>
  <si>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</si>
  <si>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</si>
  <si>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</si>
  <si>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</si>
  <si>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</si>
  <si>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</si>
  <si>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</si>
  <si>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</si>
  <si>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</si>
  <si>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</si>
  <si>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</si>
  <si>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</si>
  <si>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</si>
  <si>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</si>
  <si>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</si>
  <si>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</si>
  <si>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</si>
  <si>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</si>
  <si>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</si>
  <si>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</si>
  <si>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</si>
  <si>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</si>
  <si>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</si>
  <si>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</si>
  <si>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</si>
  <si>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</si>
  <si>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</si>
  <si>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</si>
  <si>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</si>
  <si>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</si>
  <si>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</si>
  <si>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</si>
  <si>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</si>
  <si>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</si>
  <si>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</si>
  <si>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</si>
  <si>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</si>
  <si>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</si>
  <si>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</si>
  <si>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</si>
  <si>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</si>
  <si>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</si>
  <si>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</si>
  <si>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</si>
  <si>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</si>
  <si>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</si>
  <si>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</si>
  <si>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</si>
  <si>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</si>
  <si>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</si>
  <si>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</si>
  <si>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</si>
  <si>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</si>
  <si>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</si>
  <si>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</si>
  <si>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</si>
  <si>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</si>
  <si>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</si>
  <si>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</si>
  <si>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</si>
  <si>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</si>
  <si>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</si>
  <si>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</si>
  <si>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</si>
  <si>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</si>
  <si>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</si>
  <si>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</si>
  <si>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</si>
  <si>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</si>
  <si>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</si>
  <si>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</si>
  <si>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</si>
  <si>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</si>
  <si>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</si>
  <si>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</si>
  <si>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</si>
  <si>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</si>
  <si>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</si>
  <si>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</si>
  <si>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</si>
  <si>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</si>
  <si>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</si>
  <si>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</si>
  <si>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</si>
  <si>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</si>
  <si>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</si>
  <si>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</si>
  <si>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</si>
  <si>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</si>
  <si>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</si>
  <si>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</si>
  <si>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</si>
  <si>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</si>
  <si>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</si>
  <si>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</si>
  <si>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</si>
  <si>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</si>
  <si>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</si>
  <si>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</si>
  <si>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</si>
  <si>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</si>
  <si>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</si>
  <si>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</si>
  <si>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</si>
  <si>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</si>
  <si>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</si>
  <si>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</si>
  <si>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</si>
  <si>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</si>
  <si>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</si>
  <si>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</si>
  <si>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</si>
  <si>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</si>
  <si>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</si>
  <si>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</si>
  <si>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</si>
  <si>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</si>
  <si>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</si>
  <si>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</si>
  <si>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</si>
  <si>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</si>
  <si>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</si>
  <si>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</si>
  <si>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</si>
  <si>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</si>
  <si>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</si>
  <si>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</si>
  <si>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</si>
  <si>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</si>
  <si>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</si>
  <si>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</si>
  <si>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</si>
  <si>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</si>
  <si>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</si>
  <si>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</si>
  <si>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</si>
  <si>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</si>
  <si>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</si>
  <si>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</si>
  <si>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</si>
  <si>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</si>
  <si>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</si>
  <si>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</si>
  <si>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</si>
  <si>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</si>
  <si>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</si>
  <si>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</si>
  <si>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</si>
  <si>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</si>
  <si>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</si>
  <si>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</si>
  <si>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</si>
  <si>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</si>
  <si>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</si>
  <si>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</si>
  <si>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</si>
  <si>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</si>
  <si>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</si>
  <si>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</si>
  <si>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</si>
  <si>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</si>
  <si>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</si>
  <si>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</si>
  <si>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</si>
  <si>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</si>
  <si>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</si>
  <si>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</si>
  <si>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</si>
  <si>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</si>
  <si>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</si>
  <si>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</si>
  <si>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</si>
  <si>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</si>
  <si>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</si>
  <si>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</si>
  <si>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</si>
  <si>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</si>
  <si>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</si>
  <si>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</si>
  <si>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</si>
  <si>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</si>
  <si>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</si>
  <si>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</si>
  <si>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</si>
  <si>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</si>
  <si>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</si>
  <si>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</si>
  <si>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</si>
  <si>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</si>
  <si>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</si>
  <si>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</si>
  <si>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</si>
  <si>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</si>
  <si>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</si>
  <si>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</si>
  <si>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</si>
  <si>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</si>
  <si>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</si>
  <si>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</si>
  <si>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</si>
  <si>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</si>
  <si>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</si>
  <si>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</si>
  <si>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</si>
  <si>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</si>
  <si>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</si>
  <si>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</si>
  <si>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</si>
  <si>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</si>
  <si>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</si>
  <si>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</si>
  <si>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</si>
  <si>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</si>
  <si>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</si>
  <si>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</si>
  <si>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</si>
  <si>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</si>
  <si>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</si>
  <si>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</si>
  <si>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</si>
  <si>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</si>
  <si>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</si>
  <si>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</si>
  <si>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</si>
  <si>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</si>
  <si>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</si>
  <si>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</si>
  <si>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</si>
  <si>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</si>
  <si>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</si>
  <si>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</si>
  <si>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</si>
  <si>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</si>
  <si>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</si>
  <si>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</si>
  <si>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</si>
  <si>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</si>
  <si>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</si>
  <si>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</si>
  <si>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</si>
  <si>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</si>
  <si>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</si>
  <si>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</si>
  <si>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</si>
  <si>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</si>
  <si>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</si>
  <si>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</si>
  <si>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</si>
  <si>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</si>
  <si>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</si>
  <si>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</si>
  <si>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</si>
  <si>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</si>
  <si>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</si>
  <si>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</si>
  <si>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</si>
  <si>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</si>
  <si>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</si>
  <si>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</si>
  <si>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</si>
  <si>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</si>
  <si>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</si>
  <si>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</si>
  <si>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</si>
  <si>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</si>
  <si>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</si>
  <si>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</si>
  <si>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</si>
  <si>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</si>
  <si>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</si>
  <si>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</si>
  <si>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</si>
  <si>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</si>
  <si>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</si>
  <si>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</si>
  <si>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</si>
  <si>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</si>
  <si>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</si>
  <si>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</si>
  <si>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</si>
  <si>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</si>
  <si>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</si>
  <si>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</si>
  <si>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</si>
  <si>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</si>
  <si>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</si>
  <si>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</si>
  <si>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</si>
  <si>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</si>
  <si>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</si>
  <si>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</si>
  <si>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</si>
  <si>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</si>
  <si>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</si>
  <si>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</si>
  <si>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</si>
  <si>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</si>
  <si>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</si>
  <si>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</si>
  <si>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</si>
  <si>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</si>
  <si>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</si>
  <si>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</si>
  <si>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</si>
  <si>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</si>
  <si>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</si>
  <si>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</si>
  <si>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</si>
  <si>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</si>
  <si>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</si>
  <si>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</si>
  <si>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</si>
  <si>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</si>
  <si>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</si>
  <si>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</si>
  <si>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</si>
  <si>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</si>
  <si>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</si>
  <si>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</si>
  <si>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</si>
  <si>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</si>
  <si>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</si>
  <si>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</si>
  <si>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</si>
  <si>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</si>
  <si>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</si>
  <si>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</si>
  <si>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</si>
  <si>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</si>
  <si>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</si>
  <si>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</si>
  <si>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</si>
  <si>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</si>
  <si>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</si>
  <si>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</si>
  <si>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</si>
  <si>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</si>
  <si>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</si>
  <si>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</si>
  <si>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</si>
  <si>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</si>
  <si>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</si>
  <si>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</si>
  <si>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</si>
  <si>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</si>
  <si>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</si>
  <si>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</si>
  <si>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</si>
  <si>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</si>
  <si>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</si>
  <si>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</si>
  <si>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</si>
  <si>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</si>
  <si>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</si>
  <si>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</si>
  <si>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</si>
  <si>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</si>
  <si>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</si>
  <si>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</si>
  <si>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</si>
  <si>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</si>
  <si>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</si>
  <si>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</si>
  <si>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</si>
  <si>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</si>
  <si>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</si>
  <si>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</si>
  <si>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</si>
  <si>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</si>
  <si>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</si>
  <si>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</si>
  <si>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</si>
  <si>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</si>
  <si>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</si>
  <si>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</si>
  <si>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</si>
  <si>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</si>
  <si>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</si>
  <si>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</si>
  <si>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</si>
  <si>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</si>
  <si>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</si>
  <si>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</si>
  <si>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</si>
  <si>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</si>
  <si>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</si>
  <si>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</si>
  <si>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</si>
  <si>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</si>
  <si>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</si>
  <si>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</si>
  <si>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</si>
  <si>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</si>
  <si>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</si>
  <si>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</si>
  <si>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</si>
  <si>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</si>
  <si>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</si>
  <si>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</si>
  <si>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</si>
  <si>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</si>
  <si>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</si>
  <si>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</si>
  <si>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</si>
  <si>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</si>
  <si>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</si>
  <si>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</si>
  <si>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</si>
  <si>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</si>
  <si>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</si>
  <si>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</si>
  <si>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</si>
  <si>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</si>
  <si>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</si>
  <si>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</si>
  <si>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</si>
  <si>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</si>
  <si>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</si>
  <si>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</si>
  <si>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</si>
  <si>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</si>
  <si>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</si>
  <si>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</si>
  <si>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</si>
  <si>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</si>
  <si>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</si>
  <si>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</si>
  <si>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</si>
  <si>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</si>
  <si>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</si>
  <si>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</si>
  <si>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</si>
  <si>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</si>
  <si>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</si>
  <si>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</si>
  <si>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</si>
  <si>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</si>
  <si>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</si>
  <si>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</si>
  <si>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</si>
  <si>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</si>
  <si>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</si>
  <si>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</si>
  <si>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</si>
  <si>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</si>
  <si>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</si>
  <si>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</si>
  <si>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</si>
  <si>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</si>
  <si>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</si>
  <si>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</si>
  <si>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</si>
  <si>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</si>
  <si>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</si>
  <si>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</si>
  <si>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</si>
  <si>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</si>
  <si>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</si>
  <si>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</si>
  <si>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</si>
  <si>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</si>
  <si>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</si>
  <si>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</si>
  <si>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</si>
  <si>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</si>
  <si>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</si>
  <si>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</si>
  <si>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</si>
  <si>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</si>
  <si>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</si>
  <si>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</si>
  <si>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</si>
  <si>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</si>
  <si>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</si>
  <si>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</si>
  <si>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</si>
  <si>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</si>
  <si>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</si>
  <si>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</si>
  <si>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</si>
  <si>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</si>
  <si>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</si>
  <si>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</si>
  <si>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</si>
  <si>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</si>
  <si>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</si>
  <si>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</si>
  <si>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</si>
  <si>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</si>
  <si>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</si>
  <si>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</si>
  <si>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</si>
  <si>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</si>
  <si>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</si>
  <si>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</si>
  <si>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</si>
  <si>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</si>
  <si>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</si>
  <si>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</si>
  <si>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</si>
  <si>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</si>
  <si>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</si>
  <si>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</si>
  <si>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</si>
  <si>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</si>
  <si>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</si>
  <si>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</si>
  <si>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</si>
  <si>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</si>
  <si>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</si>
  <si>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</si>
  <si>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</si>
  <si>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</si>
  <si>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</si>
  <si>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</si>
  <si>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</si>
  <si>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</si>
  <si>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</si>
  <si>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</si>
  <si>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</si>
  <si>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</si>
  <si>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</si>
  <si>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</si>
  <si>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</si>
  <si>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</si>
  <si>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</si>
  <si>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</si>
  <si>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</si>
  <si>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</si>
  <si>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</si>
  <si>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</si>
  <si>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</si>
  <si>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</si>
  <si>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</si>
  <si>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</si>
  <si>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</si>
  <si>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</si>
  <si>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</si>
  <si>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</si>
  <si>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</si>
  <si>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</si>
  <si>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</si>
  <si>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</si>
  <si>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</si>
  <si>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</si>
  <si>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</si>
  <si>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</si>
  <si>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</si>
  <si>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</si>
  <si>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</si>
  <si>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</si>
  <si>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</si>
  <si>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</si>
  <si>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</si>
  <si>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</si>
  <si>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</si>
  <si>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</si>
  <si>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</si>
  <si>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</si>
  <si>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</si>
  <si>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</si>
  <si>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</si>
  <si>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</si>
  <si>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</si>
  <si>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</si>
  <si>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</si>
  <si>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</si>
  <si>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</si>
  <si>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</si>
  <si>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</si>
  <si>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</si>
  <si>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</si>
  <si>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</si>
  <si>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</si>
  <si>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</si>
  <si>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</si>
  <si>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</si>
  <si>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</si>
  <si>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</si>
  <si>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</si>
  <si>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</si>
  <si>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</si>
  <si>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</si>
  <si>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</si>
  <si>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</si>
  <si>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</si>
  <si>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</si>
  <si>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</si>
  <si>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</si>
  <si>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</si>
  <si>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</si>
  <si>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</si>
  <si>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</si>
  <si>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</si>
  <si>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</si>
  <si>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</si>
  <si>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</si>
  <si>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</si>
  <si>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</si>
  <si>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</si>
  <si>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</si>
  <si>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</si>
  <si>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</si>
  <si>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</si>
  <si>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</si>
  <si>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</si>
  <si>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</si>
  <si>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</si>
  <si>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</si>
  <si>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</si>
  <si>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</si>
  <si>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</si>
  <si>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</si>
  <si>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</si>
  <si>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</si>
  <si>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</si>
  <si>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</si>
  <si>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</si>
  <si>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</si>
  <si>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</si>
  <si>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</si>
  <si>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</si>
  <si>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</si>
  <si>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</si>
  <si>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</si>
  <si>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</si>
  <si>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</si>
  <si>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</si>
  <si>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</si>
  <si>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</si>
  <si>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</si>
  <si>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</si>
  <si>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</si>
  <si>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</si>
  <si>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</si>
  <si>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</si>
  <si>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</si>
  <si>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</si>
  <si>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</si>
  <si>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</si>
  <si>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</si>
  <si>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</si>
  <si>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</si>
  <si>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</si>
  <si>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</si>
  <si>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</si>
  <si>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</si>
  <si>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</si>
  <si>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</si>
  <si>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</si>
  <si>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</si>
  <si>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</si>
  <si>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</si>
  <si>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</si>
  <si>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</si>
  <si>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</si>
  <si>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</si>
  <si>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</si>
  <si>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</si>
  <si>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</si>
  <si>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</si>
  <si>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</si>
  <si>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</si>
  <si>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</si>
  <si>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</si>
  <si>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</si>
  <si>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</si>
  <si>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</si>
  <si>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</si>
  <si>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</si>
  <si>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</si>
  <si>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</si>
  <si>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</si>
  <si>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</si>
  <si>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</si>
  <si>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</si>
  <si>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</si>
  <si>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</si>
  <si>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</si>
  <si>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</si>
  <si>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</si>
  <si>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</si>
  <si>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</si>
  <si>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</si>
  <si>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</si>
  <si>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</si>
  <si>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</si>
  <si>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</si>
  <si>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</si>
  <si>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</si>
  <si>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</si>
  <si>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</si>
  <si>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</si>
  <si>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</si>
  <si>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</si>
  <si>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</si>
  <si>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</si>
  <si>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</si>
  <si>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</si>
  <si>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</si>
  <si>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</si>
  <si>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</si>
  <si>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</si>
  <si>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</si>
  <si>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</si>
  <si>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</si>
  <si>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</si>
  <si>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</si>
  <si>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</si>
  <si>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</si>
  <si>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</si>
  <si>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</si>
  <si>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</si>
  <si>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</si>
  <si>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</si>
  <si>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</si>
  <si>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</si>
  <si>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</si>
  <si>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</si>
  <si>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</si>
  <si>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</si>
  <si>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</si>
  <si>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</si>
  <si>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</si>
  <si>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</si>
  <si>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</si>
  <si>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</si>
  <si>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</si>
  <si>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</si>
  <si>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</si>
  <si>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</si>
  <si>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</si>
  <si>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</si>
  <si>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</si>
  <si>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</si>
  <si>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</si>
  <si>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</si>
  <si>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</si>
  <si>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</si>
  <si>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</si>
  <si>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</si>
  <si>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</si>
  <si>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</si>
  <si>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</si>
  <si>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</si>
  <si>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</si>
  <si>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</si>
  <si>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</si>
  <si>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</si>
  <si>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</si>
  <si>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</si>
  <si>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</si>
  <si>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</si>
  <si>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</si>
  <si>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</si>
  <si>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</si>
  <si>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</si>
  <si>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</si>
  <si>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</si>
  <si>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</si>
  <si>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</si>
  <si>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</si>
  <si>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</si>
  <si>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</si>
  <si>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</si>
  <si>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</si>
  <si>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</si>
  <si>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</si>
  <si>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</si>
  <si>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</si>
  <si>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</si>
  <si>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</si>
  <si>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</si>
  <si>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</si>
  <si>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</si>
  <si>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</si>
  <si>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</si>
  <si>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</si>
  <si>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</si>
  <si>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</si>
  <si>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</si>
  <si>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</si>
  <si>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</si>
  <si>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</si>
  <si>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</si>
  <si>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</si>
  <si>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</si>
  <si>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</si>
  <si>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</si>
  <si>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</si>
  <si>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</si>
  <si>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</si>
  <si>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</si>
  <si>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</si>
  <si>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</si>
  <si>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</si>
  <si>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</si>
  <si>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</si>
  <si>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</si>
  <si>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</si>
  <si>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</si>
  <si>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</si>
  <si>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</si>
  <si>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</si>
  <si>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</si>
  <si>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</si>
  <si>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</si>
  <si>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</si>
  <si>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</si>
  <si>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</si>
  <si>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</si>
  <si>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</si>
  <si>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</si>
  <si>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</si>
  <si>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</si>
  <si>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</si>
  <si>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</si>
  <si>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</si>
  <si>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</si>
  <si>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</si>
  <si>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</si>
  <si>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</si>
  <si>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</si>
  <si>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</si>
  <si>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</si>
  <si>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</si>
  <si>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</si>
  <si>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</si>
  <si>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</si>
  <si>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</si>
  <si>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</si>
  <si>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</si>
  <si>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</si>
  <si>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</si>
  <si>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</si>
  <si>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</si>
  <si>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</si>
  <si>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</si>
  <si>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</si>
  <si>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</si>
  <si>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</si>
  <si>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</si>
  <si>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</si>
  <si>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</si>
  <si>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</si>
  <si>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</si>
  <si>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</si>
  <si>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</si>
  <si>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</si>
  <si>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</si>
  <si>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</si>
  <si>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</si>
  <si>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</si>
  <si>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</si>
  <si>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</si>
  <si>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</si>
  <si>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</si>
  <si>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</si>
  <si>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</si>
  <si>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</si>
  <si>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</si>
  <si>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</si>
  <si>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</si>
  <si>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</si>
  <si>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</si>
  <si>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</si>
  <si>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</si>
  <si>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</si>
  <si>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</si>
  <si>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</si>
  <si>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</si>
  <si>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</si>
  <si>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</si>
  <si>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</si>
  <si>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</si>
  <si>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</si>
  <si>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</si>
  <si>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</si>
  <si>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</si>
  <si>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</si>
  <si>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</si>
  <si>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</si>
  <si>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</si>
  <si>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</si>
  <si>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</si>
  <si>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</si>
  <si>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</si>
  <si>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</si>
  <si>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</si>
  <si>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</si>
  <si>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</si>
  <si>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</si>
  <si>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</si>
  <si>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</si>
  <si>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</si>
  <si>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</si>
  <si>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</si>
  <si>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</si>
  <si>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</si>
  <si>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</si>
  <si>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</si>
  <si>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</si>
  <si>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</si>
  <si>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</si>
  <si>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</si>
  <si>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</si>
  <si>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</si>
  <si>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</si>
  <si>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</si>
  <si>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</si>
  <si>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</si>
  <si>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</si>
  <si>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</si>
  <si>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</si>
  <si>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</si>
  <si>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</si>
  <si>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</si>
  <si>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</si>
  <si>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</si>
  <si>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</si>
  <si>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</si>
  <si>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</si>
  <si>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</si>
  <si>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</si>
  <si>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</si>
  <si>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</si>
  <si>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</si>
  <si>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</si>
  <si>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</si>
  <si>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</si>
  <si>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</si>
  <si>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</si>
  <si>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</si>
  <si>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</si>
  <si>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</si>
  <si>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</si>
  <si>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</si>
  <si>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</si>
  <si>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</si>
  <si>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</si>
  <si>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</si>
  <si>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</si>
  <si>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</si>
  <si>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</si>
  <si>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</si>
  <si>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</si>
  <si>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</si>
  <si>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</si>
  <si>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</si>
  <si>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</si>
  <si>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</si>
  <si>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</si>
  <si>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</si>
  <si>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</si>
  <si>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</si>
  <si>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</si>
  <si>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</si>
  <si>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</si>
  <si>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</si>
  <si>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</si>
  <si>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</si>
  <si>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</si>
  <si>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</si>
  <si>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</si>
  <si>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</si>
  <si>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</si>
  <si>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</si>
  <si>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</si>
  <si>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</si>
  <si>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</si>
  <si>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</si>
  <si>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</si>
  <si>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</si>
  <si>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</si>
  <si>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</si>
  <si>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</si>
  <si>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</si>
  <si>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</si>
  <si>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</si>
  <si>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</si>
  <si>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</si>
  <si>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</si>
  <si>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</si>
  <si>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</si>
  <si>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</si>
  <si>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</si>
  <si>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</si>
  <si>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</si>
  <si>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</si>
  <si>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</si>
  <si>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</si>
  <si>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</si>
  <si>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</si>
  <si>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</si>
  <si>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</si>
  <si>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</si>
  <si>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</si>
  <si>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</si>
  <si>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</si>
  <si>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</si>
  <si>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</si>
  <si>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</si>
  <si>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</si>
  <si>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</si>
  <si>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</si>
  <si>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</si>
  <si>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</si>
  <si>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</si>
  <si>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</si>
  <si>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</si>
  <si>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</si>
  <si>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</si>
  <si>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</si>
  <si>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</si>
  <si>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</si>
  <si>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</si>
  <si>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</si>
  <si>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</si>
  <si>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</si>
  <si>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</si>
  <si>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</si>
  <si>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</si>
  <si>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</si>
  <si>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</si>
  <si>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</si>
  <si>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</si>
  <si>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</si>
  <si>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</si>
  <si>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</si>
  <si>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</si>
  <si>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</si>
  <si>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</si>
  <si>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</si>
  <si>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</si>
  <si>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</si>
  <si>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</si>
  <si>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</si>
  <si>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</si>
  <si>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</si>
  <si>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</si>
  <si>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</si>
  <si>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</si>
  <si>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</si>
  <si>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</si>
  <si>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</si>
  <si>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</si>
  <si>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</si>
  <si>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</si>
  <si>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</si>
  <si>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</si>
  <si>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</si>
  <si>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</si>
  <si>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</si>
  <si>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</si>
  <si>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</si>
  <si>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</si>
  <si>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</si>
  <si>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</si>
  <si>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</si>
  <si>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</si>
  <si>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</si>
  <si>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</si>
  <si>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</si>
  <si>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</si>
  <si>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</si>
  <si>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</si>
  <si>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</si>
  <si>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</si>
  <si>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</si>
  <si>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</si>
  <si>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</si>
  <si>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</si>
  <si>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</si>
  <si>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</si>
  <si>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</si>
  <si>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</si>
  <si>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</si>
  <si>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</si>
  <si>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</si>
  <si>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</si>
  <si>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</si>
  <si>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</si>
  <si>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</si>
  <si>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</si>
  <si>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</si>
  <si>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</si>
  <si>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</si>
  <si>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</si>
  <si>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</si>
  <si>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</si>
  <si>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</si>
  <si>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</si>
  <si>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</si>
  <si>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</si>
  <si>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</si>
  <si>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</si>
  <si>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</si>
  <si>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</si>
  <si>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</si>
  <si>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</si>
  <si>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</si>
  <si>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</si>
  <si>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</si>
  <si>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</si>
  <si>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</si>
  <si>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</si>
  <si>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</si>
  <si>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</si>
  <si>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</si>
  <si>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</si>
  <si>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</si>
  <si>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</si>
  <si>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</si>
  <si>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</si>
  <si>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</si>
  <si>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</si>
  <si>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</si>
  <si>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</si>
  <si>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</si>
  <si>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</si>
  <si>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</si>
  <si>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</si>
  <si>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</si>
  <si>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</si>
  <si>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</si>
  <si>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</si>
  <si>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</si>
  <si>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</si>
  <si>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</si>
  <si>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</si>
  <si>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</si>
  <si>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</si>
  <si>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</si>
  <si>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</si>
  <si>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</si>
  <si>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</si>
  <si>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</si>
  <si>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</si>
  <si>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</si>
  <si>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</si>
  <si>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</si>
  <si>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</si>
  <si>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</si>
  <si>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</si>
  <si>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</si>
  <si>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</si>
  <si>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</si>
  <si>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</si>
  <si>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</si>
  <si>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</si>
  <si>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</si>
  <si>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</si>
  <si>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</si>
  <si>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</si>
  <si>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</si>
  <si>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</si>
  <si>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</si>
  <si>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</si>
  <si>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</si>
  <si>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</si>
  <si>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</si>
  <si>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</si>
  <si>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</si>
  <si>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</si>
  <si>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</si>
  <si>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</si>
  <si>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</si>
  <si>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</si>
  <si>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</si>
  <si>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</si>
  <si>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</si>
  <si>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</si>
  <si>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</si>
  <si>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</si>
  <si>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</si>
  <si>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</si>
  <si>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</si>
  <si>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</si>
  <si>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</si>
  <si>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</si>
  <si>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</si>
  <si>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</si>
  <si>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</si>
  <si>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</si>
  <si>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</si>
  <si>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</si>
  <si>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</si>
  <si>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</si>
  <si>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</si>
  <si>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</si>
  <si>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</si>
  <si>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</si>
  <si>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</si>
  <si>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</si>
  <si>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</si>
  <si>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</si>
  <si>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</si>
  <si>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</si>
  <si>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</si>
  <si>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</si>
  <si>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</si>
  <si>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</si>
  <si>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</si>
  <si>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</si>
  <si>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</si>
  <si>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</si>
  <si>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</si>
  <si>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</si>
  <si>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</si>
  <si>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</si>
  <si>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</si>
  <si>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</si>
  <si>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</si>
  <si>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</si>
  <si>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</si>
  <si>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</si>
  <si>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</si>
  <si>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</si>
  <si>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</si>
  <si>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</si>
  <si>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</si>
  <si>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</si>
  <si>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</si>
  <si>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</si>
  <si>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</si>
  <si>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</si>
  <si>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</si>
  <si>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</si>
  <si>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</si>
  <si>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</si>
  <si>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</si>
  <si>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</si>
  <si>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</si>
  <si>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</si>
  <si>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</si>
  <si>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</si>
  <si>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</si>
  <si>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</si>
  <si>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</si>
  <si>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</si>
  <si>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</si>
  <si>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</si>
  <si>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</si>
  <si>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</si>
  <si>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</si>
  <si>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</si>
  <si>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</si>
  <si>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</si>
  <si>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</si>
  <si>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</si>
  <si>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</si>
  <si>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</si>
  <si>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</si>
  <si>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</si>
  <si>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</si>
  <si>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</si>
  <si>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</si>
  <si>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</si>
  <si>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</si>
  <si>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</si>
  <si>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</si>
  <si>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</si>
  <si>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</si>
  <si>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</si>
  <si>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</si>
  <si>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</si>
  <si>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</si>
  <si>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</si>
  <si>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</si>
  <si>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</si>
  <si>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</si>
  <si>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</si>
  <si>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</si>
  <si>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</si>
  <si>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</si>
  <si>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</si>
  <si>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</si>
  <si>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</si>
  <si>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</si>
  <si>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</si>
  <si>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</si>
  <si>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</si>
  <si>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</si>
  <si>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</si>
  <si>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</si>
  <si>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</si>
  <si>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</si>
  <si>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</si>
  <si>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</si>
  <si>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</si>
  <si>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</si>
  <si>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</si>
  <si>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</si>
  <si>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</si>
  <si>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</si>
  <si>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</si>
  <si>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</si>
  <si>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</si>
  <si>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</si>
  <si>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</si>
  <si>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</si>
  <si>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</si>
  <si>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</si>
  <si>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</si>
  <si>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</si>
  <si>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</si>
  <si>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</si>
  <si>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</si>
  <si>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</si>
  <si>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</si>
  <si>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</si>
  <si>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</si>
  <si>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</si>
  <si>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</si>
  <si>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</si>
  <si>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</si>
  <si>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</si>
  <si>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</si>
  <si>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</si>
  <si>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</si>
  <si>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</si>
  <si>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</si>
  <si>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</si>
  <si>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</si>
  <si>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</si>
  <si>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</si>
  <si>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</si>
  <si>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</si>
  <si>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</si>
  <si>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</si>
  <si>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</si>
  <si>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</si>
  <si>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</si>
  <si>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</si>
  <si>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</si>
  <si>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</si>
  <si>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</si>
  <si>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</si>
  <si>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</si>
  <si>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</si>
  <si>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</si>
  <si>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</si>
  <si>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</si>
  <si>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</si>
  <si>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</si>
  <si>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</si>
  <si>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</si>
  <si>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</si>
  <si>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</si>
  <si>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</si>
  <si>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</si>
  <si>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</si>
  <si>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</si>
  <si>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</si>
  <si>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</si>
  <si>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</si>
  <si>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</si>
  <si>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</si>
  <si>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</si>
  <si>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</si>
  <si>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</si>
  <si>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</si>
  <si>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</si>
  <si>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</si>
  <si>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</si>
  <si>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</si>
  <si>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</si>
  <si>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</si>
  <si>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</si>
  <si>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</si>
  <si>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</si>
  <si>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</si>
  <si>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</si>
  <si>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</si>
  <si>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</si>
  <si>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</si>
  <si>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</si>
  <si>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</si>
  <si>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</si>
  <si>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</si>
  <si>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</si>
  <si>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</si>
  <si>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</si>
  <si>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</si>
  <si>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</si>
  <si>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</si>
  <si>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</si>
  <si>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</si>
  <si>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</si>
  <si>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</si>
  <si>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</si>
  <si>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</si>
  <si>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</si>
  <si>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</si>
  <si>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</si>
  <si>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</si>
  <si>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</si>
  <si>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</si>
  <si>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</si>
  <si>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</si>
  <si>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</si>
  <si>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</si>
  <si>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</si>
  <si>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</si>
  <si>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</si>
  <si>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</si>
  <si>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</si>
  <si>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</si>
  <si>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</si>
  <si>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</si>
  <si>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</si>
  <si>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</si>
  <si>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</si>
  <si>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</si>
  <si>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</si>
  <si>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</si>
  <si>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</si>
  <si>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</si>
  <si>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</si>
  <si>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</si>
  <si>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</si>
  <si>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</si>
  <si>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</si>
  <si>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</si>
  <si>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</si>
  <si>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</si>
  <si>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</si>
  <si>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</si>
  <si>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</si>
  <si>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</si>
  <si>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</si>
  <si>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</si>
  <si>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</si>
  <si>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</si>
  <si>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</si>
  <si>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</si>
  <si>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</si>
  <si>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</si>
  <si>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</si>
  <si>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</si>
  <si>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</si>
  <si>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</si>
  <si>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</si>
  <si>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</si>
  <si>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</si>
  <si>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</si>
  <si>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</si>
  <si>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</si>
  <si>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</si>
  <si>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</si>
  <si>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</si>
  <si>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</si>
  <si>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</si>
  <si>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</si>
  <si>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</si>
  <si>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</si>
  <si>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</si>
  <si>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</si>
  <si>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</si>
  <si>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</si>
  <si>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</si>
  <si>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</si>
  <si>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</si>
  <si>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</si>
  <si>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</si>
  <si>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</si>
  <si>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</si>
  <si>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</si>
  <si>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</si>
  <si>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</si>
  <si>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</si>
  <si>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</si>
  <si>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</si>
  <si>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</si>
  <si>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</si>
  <si>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</si>
  <si>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</si>
  <si>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</si>
  <si>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</si>
  <si>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</si>
  <si>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</si>
  <si>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</si>
  <si>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</si>
  <si>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</si>
  <si>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</si>
  <si>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</si>
  <si>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</si>
  <si>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</si>
  <si>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</si>
  <si>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</si>
  <si>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</si>
  <si>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</si>
  <si>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</si>
  <si>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</si>
  <si>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</si>
  <si>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</si>
  <si>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</si>
  <si>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</si>
  <si>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</si>
  <si>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</si>
  <si>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</si>
  <si>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</si>
  <si>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</si>
  <si>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</si>
  <si>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</si>
  <si>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</si>
  <si>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</si>
  <si>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</si>
  <si>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</si>
  <si>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</si>
  <si>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</si>
  <si>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</si>
  <si>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</si>
  <si>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</si>
  <si>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</si>
  <si>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</si>
  <si>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</si>
  <si>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</si>
  <si>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</si>
  <si>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</si>
  <si>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</si>
  <si>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</si>
  <si>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</si>
  <si>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</si>
  <si>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</si>
  <si>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</si>
  <si>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</si>
  <si>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</si>
  <si>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</si>
  <si>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</si>
  <si>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</si>
  <si>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</si>
  <si>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</si>
  <si>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</si>
  <si>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</si>
  <si>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</si>
  <si>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</si>
  <si>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</si>
  <si>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</si>
  <si>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</si>
  <si>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</si>
  <si>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</si>
  <si>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</si>
  <si>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</si>
  <si>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</si>
  <si>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</si>
  <si>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</si>
  <si>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</si>
  <si>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</si>
  <si>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</si>
  <si>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</si>
  <si>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</si>
  <si>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</si>
  <si>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</si>
  <si>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</si>
  <si>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</si>
  <si>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</si>
  <si>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</si>
  <si>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</si>
  <si>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</si>
  <si>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</si>
  <si>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</si>
  <si>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</si>
  <si>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</si>
  <si>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</si>
  <si>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</si>
  <si>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</si>
  <si>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</si>
  <si>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</si>
  <si>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</si>
  <si>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</si>
  <si>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</si>
  <si>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</si>
  <si>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</si>
  <si>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</si>
  <si>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</si>
  <si>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</si>
  <si>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</si>
  <si>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</si>
  <si>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</si>
  <si>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</si>
  <si>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</si>
  <si>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</si>
  <si>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</si>
  <si>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</si>
  <si>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</si>
  <si>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</si>
  <si>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</si>
  <si>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</si>
  <si>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</si>
  <si>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</si>
  <si>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</si>
  <si>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</si>
  <si>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</si>
  <si>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</si>
  <si>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</si>
  <si>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</si>
  <si>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</si>
  <si>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</si>
  <si>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</si>
  <si>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</si>
  <si>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</si>
  <si>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</si>
  <si>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</si>
  <si>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</si>
  <si>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</si>
  <si>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</si>
  <si>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</si>
  <si>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</si>
  <si>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</si>
  <si>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</si>
  <si>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</si>
  <si>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</si>
  <si>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</si>
  <si>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</si>
  <si>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</si>
  <si>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</si>
  <si>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</si>
  <si>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</si>
  <si>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</si>
  <si>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</si>
  <si>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</si>
  <si>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</si>
  <si>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</si>
  <si>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</si>
  <si>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</si>
  <si>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</si>
  <si>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</si>
  <si>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</si>
  <si>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</si>
  <si>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</si>
  <si>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</si>
  <si>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</si>
  <si>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</si>
  <si>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</si>
  <si>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</si>
  <si>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</si>
  <si>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</si>
  <si>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</si>
  <si>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</si>
  <si>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</si>
  <si>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</si>
  <si>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</si>
  <si>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</si>
  <si>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</si>
  <si>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</si>
  <si>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</si>
  <si>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</si>
  <si>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</si>
  <si>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</si>
  <si>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</si>
  <si>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</si>
  <si>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</si>
  <si>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</si>
  <si>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</si>
  <si>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</si>
  <si>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</si>
  <si>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</si>
  <si>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</si>
  <si>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</si>
  <si>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</si>
  <si>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</si>
  <si>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</si>
  <si>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</si>
  <si>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</si>
  <si>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</si>
  <si>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</si>
  <si>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</si>
  <si>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</si>
  <si>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</si>
  <si>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</si>
  <si>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</si>
  <si>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</si>
  <si>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</si>
  <si>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</si>
  <si>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</si>
  <si>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</si>
  <si>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</si>
  <si>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</si>
  <si>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</si>
  <si>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</si>
  <si>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</si>
  <si>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</si>
  <si>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</si>
  <si>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</si>
  <si>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</si>
  <si>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</si>
  <si>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</si>
  <si>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</si>
  <si>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</si>
  <si>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</si>
  <si>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</si>
  <si>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</si>
  <si>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</si>
  <si>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</si>
  <si>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</si>
  <si>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</si>
  <si>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</si>
  <si>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</si>
  <si>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</si>
  <si>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</si>
  <si>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</si>
  <si>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</si>
  <si>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</si>
  <si>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</si>
  <si>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</si>
  <si>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</si>
  <si>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</si>
  <si>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</si>
  <si>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</si>
  <si>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</si>
  <si>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</si>
  <si>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</si>
  <si>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</si>
  <si>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</si>
  <si>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</si>
  <si>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</si>
  <si>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</si>
  <si>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</si>
  <si>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</si>
  <si>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</si>
  <si>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</si>
  <si>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</si>
  <si>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</si>
  <si>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</si>
  <si>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</si>
  <si>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</si>
  <si>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</si>
  <si>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</si>
  <si>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</si>
  <si>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</si>
  <si>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</si>
  <si>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</si>
  <si>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</si>
  <si>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</si>
  <si>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</si>
  <si>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</si>
  <si>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</si>
  <si>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</si>
  <si>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</si>
  <si>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</si>
  <si>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</si>
  <si>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</si>
  <si>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</si>
  <si>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</si>
  <si>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</si>
  <si>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</si>
  <si>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</si>
  <si>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</si>
  <si>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</si>
  <si>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</si>
  <si>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</si>
  <si>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</si>
  <si>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</si>
  <si>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</si>
  <si>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</si>
  <si>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</si>
  <si>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</si>
  <si>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</si>
  <si>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</si>
  <si>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</si>
  <si>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</si>
  <si>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</si>
  <si>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</si>
  <si>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</si>
  <si>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</si>
  <si>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</si>
  <si>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</si>
  <si>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</si>
  <si>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</si>
  <si>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</si>
  <si>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</si>
  <si>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</si>
  <si>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</si>
  <si>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</si>
  <si>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</si>
  <si>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</si>
  <si>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</si>
  <si>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</si>
  <si>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</si>
  <si>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</si>
  <si>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</si>
  <si>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</si>
  <si>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</si>
  <si>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</si>
  <si>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</si>
  <si>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</si>
  <si>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</si>
  <si>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</si>
  <si>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</si>
  <si>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</si>
  <si>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</si>
  <si>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</si>
  <si>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</si>
  <si>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</si>
  <si>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</si>
  <si>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</si>
  <si>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</si>
  <si>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</si>
  <si>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</si>
  <si>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</si>
  <si>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</si>
  <si>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</si>
  <si>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</si>
  <si>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</si>
  <si>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</si>
  <si>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</si>
  <si>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</si>
  <si>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</si>
  <si>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</si>
  <si>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</si>
  <si>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</si>
  <si>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</si>
  <si>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</si>
  <si>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</si>
  <si>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</si>
  <si>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</si>
  <si>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</si>
  <si>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</si>
  <si>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</si>
  <si>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</si>
  <si>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</si>
  <si>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</si>
  <si>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</si>
  <si>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</si>
  <si>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</si>
  <si>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</si>
  <si>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</si>
  <si>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</si>
  <si>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</si>
  <si>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</si>
  <si>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</si>
  <si>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</si>
  <si>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</si>
  <si>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</si>
  <si>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</si>
  <si>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</si>
  <si>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</si>
  <si>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</si>
  <si>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</si>
  <si>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</si>
  <si>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</si>
  <si>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</si>
  <si>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</si>
  <si>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</si>
  <si>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</si>
  <si>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</si>
  <si>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</si>
  <si>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</si>
  <si>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</si>
  <si>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</si>
  <si>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</si>
  <si>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</si>
  <si>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</si>
  <si>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</si>
  <si>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</si>
  <si>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</si>
  <si>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</si>
  <si>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</si>
  <si>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</si>
  <si>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</si>
  <si>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</si>
  <si>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</si>
  <si>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</si>
  <si>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</si>
  <si>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</si>
  <si>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</si>
  <si>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</si>
  <si>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</si>
  <si>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</si>
  <si>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</si>
  <si>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</si>
  <si>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</si>
  <si>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</si>
  <si>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</si>
  <si>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</si>
  <si>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</si>
  <si>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</si>
  <si>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</si>
  <si>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</si>
  <si>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</si>
  <si>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</si>
  <si>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</si>
  <si>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</si>
  <si>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</si>
  <si>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</si>
  <si>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</si>
  <si>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</si>
  <si>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</si>
  <si>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</si>
  <si>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</si>
  <si>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</si>
  <si>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</si>
  <si>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</si>
  <si>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</si>
  <si>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</si>
  <si>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</si>
  <si>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</si>
  <si>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</si>
  <si>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</si>
  <si>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</si>
  <si>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</si>
  <si>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</si>
  <si>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</si>
  <si>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</si>
  <si>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</si>
  <si>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</si>
  <si>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</si>
  <si>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</si>
  <si>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</si>
  <si>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</si>
  <si>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</si>
  <si>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</si>
  <si>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</si>
  <si>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</si>
  <si>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</si>
  <si>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</si>
  <si>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</si>
  <si>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</si>
  <si>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</si>
  <si>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</si>
  <si>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</si>
  <si>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</si>
  <si>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</si>
  <si>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</si>
  <si>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</si>
  <si>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</si>
  <si>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</si>
  <si>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</si>
  <si>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</si>
  <si>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</si>
  <si>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</si>
  <si>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</si>
  <si>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</si>
  <si>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</si>
  <si>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</si>
  <si>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</si>
  <si>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</si>
  <si>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</si>
  <si>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</si>
  <si>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</si>
  <si>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</si>
  <si>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</si>
  <si>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</si>
  <si>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</si>
  <si>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</si>
  <si>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</si>
  <si>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</si>
  <si>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</si>
  <si>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</si>
  <si>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</si>
  <si>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</si>
  <si>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</si>
  <si>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</si>
  <si>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</si>
  <si>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</si>
  <si>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</si>
  <si>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</si>
  <si>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</si>
  <si>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</si>
  <si>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</si>
  <si>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</si>
  <si>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</si>
  <si>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</si>
  <si>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</si>
  <si>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</si>
  <si>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</si>
  <si>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</si>
  <si>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</si>
  <si>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</si>
  <si>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</si>
  <si>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</si>
  <si>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</si>
  <si>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</si>
  <si>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</si>
  <si>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</si>
  <si>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</si>
  <si>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</si>
  <si>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</si>
  <si>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</si>
  <si>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</si>
  <si>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</si>
  <si>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</si>
  <si>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</si>
  <si>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</si>
  <si>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</si>
  <si>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</si>
  <si>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</si>
  <si>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</si>
  <si>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</si>
  <si>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</si>
  <si>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</si>
  <si>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</si>
  <si>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</si>
  <si>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</si>
  <si>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</si>
  <si>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</si>
  <si>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</si>
  <si>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</si>
  <si>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</si>
  <si>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</si>
  <si>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</si>
  <si>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</si>
  <si>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</si>
  <si>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</si>
  <si>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</si>
  <si>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</si>
  <si>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</si>
  <si>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</si>
  <si>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</si>
  <si>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</si>
  <si>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</si>
  <si>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</si>
  <si>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</si>
  <si>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</si>
  <si>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</si>
  <si>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</si>
  <si>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</si>
  <si>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</si>
  <si>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</si>
  <si>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</si>
  <si>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</si>
  <si>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</si>
  <si>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</si>
  <si>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</si>
  <si>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</si>
  <si>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</si>
  <si>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</si>
  <si>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</si>
  <si>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</si>
  <si>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</si>
  <si>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</si>
  <si>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</si>
  <si>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</si>
  <si>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</si>
  <si>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</si>
  <si>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</si>
  <si>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</si>
  <si>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</si>
  <si>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</si>
  <si>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</si>
  <si>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</si>
  <si>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</si>
  <si>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</si>
  <si>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</si>
  <si>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</si>
  <si>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</si>
  <si>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</si>
  <si>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</si>
  <si>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</si>
  <si>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</si>
  <si>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</si>
  <si>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</si>
  <si>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</si>
  <si>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</si>
  <si>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</si>
  <si>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</si>
  <si>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</si>
  <si>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</si>
  <si>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</si>
  <si>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</si>
  <si>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</si>
  <si>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</si>
  <si>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</si>
  <si>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</si>
  <si>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</si>
  <si>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</si>
  <si>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</si>
  <si>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</si>
  <si>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</si>
  <si>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</si>
  <si>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</si>
  <si>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</si>
  <si>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</si>
  <si>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</si>
  <si>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</si>
  <si>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</si>
  <si>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</si>
  <si>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</si>
  <si>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</si>
  <si>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</si>
  <si>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</si>
  <si>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</si>
  <si>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</si>
  <si>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</si>
  <si>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</si>
  <si>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</si>
  <si>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</si>
  <si>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</si>
  <si>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</si>
  <si>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</si>
  <si>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</si>
  <si>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</si>
  <si>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</si>
  <si>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</si>
  <si>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</si>
  <si>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</si>
  <si>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</si>
  <si>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</si>
  <si>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</si>
  <si>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</si>
  <si>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</si>
  <si>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</si>
  <si>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</si>
  <si>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</si>
  <si>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</si>
  <si>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</si>
  <si>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</si>
  <si>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</si>
  <si>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</si>
  <si>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</si>
  <si>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</si>
  <si>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</si>
  <si>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</si>
  <si>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</si>
  <si>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</si>
  <si>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</si>
  <si>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</si>
  <si>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</si>
  <si>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</si>
  <si>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</si>
  <si>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</si>
  <si>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</si>
  <si>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</si>
  <si>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</si>
  <si>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</si>
  <si>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</si>
  <si>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</si>
  <si>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</si>
  <si>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</si>
  <si>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</si>
  <si>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</si>
  <si>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</si>
  <si>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</si>
  <si>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</si>
  <si>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</si>
  <si>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</si>
  <si>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</si>
  <si>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</si>
  <si>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</si>
  <si>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</si>
  <si>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</si>
  <si>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</si>
  <si>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</si>
  <si>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</si>
  <si>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</si>
  <si>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</si>
  <si>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</si>
  <si>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</si>
  <si>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</si>
  <si>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</si>
  <si>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</si>
  <si>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</si>
  <si>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</si>
  <si>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</si>
  <si>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</si>
  <si>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</si>
  <si>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</si>
  <si>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</si>
  <si>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</si>
  <si>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</si>
  <si>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</si>
  <si>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</si>
  <si>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</si>
  <si>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</si>
  <si>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</si>
  <si>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</si>
  <si>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</si>
  <si>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</si>
  <si>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</si>
  <si>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</si>
  <si>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</si>
  <si>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</si>
  <si>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</si>
  <si>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</si>
  <si>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</si>
  <si>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</si>
  <si>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</si>
  <si>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</si>
  <si>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</si>
  <si>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</si>
  <si>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</si>
  <si>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</si>
  <si>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</si>
  <si>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</si>
  <si>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</si>
  <si>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</si>
  <si>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</si>
  <si>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</si>
  <si>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</si>
  <si>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</si>
  <si>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</si>
  <si>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</si>
  <si>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</si>
  <si>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</si>
  <si>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</si>
  <si>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</si>
  <si>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</si>
  <si>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</si>
  <si>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</si>
  <si>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</si>
  <si>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</si>
  <si>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</si>
  <si>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</si>
  <si>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</si>
  <si>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</si>
  <si>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</si>
  <si>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</si>
  <si>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</si>
  <si>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</si>
  <si>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</si>
  <si>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</si>
  <si>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</si>
  <si>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</si>
  <si>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</si>
  <si>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</si>
  <si>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</si>
  <si>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</si>
  <si>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</si>
  <si>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</si>
  <si>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</si>
  <si>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</si>
  <si>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</si>
  <si>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</si>
  <si>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</si>
  <si>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</si>
  <si>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</si>
  <si>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</si>
  <si>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</si>
  <si>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</si>
  <si>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</si>
  <si>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</si>
  <si>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</si>
  <si>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</si>
  <si>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</si>
  <si>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</si>
  <si>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</si>
  <si>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</si>
  <si>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</si>
  <si>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</si>
  <si>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</si>
  <si>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</si>
  <si>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</si>
  <si>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</si>
  <si>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</si>
  <si>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</si>
  <si>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</si>
  <si>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</si>
  <si>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</si>
  <si>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</si>
  <si>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</si>
  <si>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</si>
  <si>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</si>
  <si>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</si>
  <si>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</si>
  <si>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</si>
  <si>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</si>
  <si>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</si>
  <si>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</si>
  <si>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</si>
  <si>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</si>
  <si>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</si>
  <si>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</si>
  <si>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</si>
  <si>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</si>
  <si>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</si>
  <si>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</si>
  <si>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</si>
  <si>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</si>
  <si>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</si>
  <si>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</si>
  <si>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</si>
  <si>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</si>
  <si>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</si>
  <si>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</si>
  <si>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</si>
  <si>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</si>
  <si>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</si>
  <si>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</si>
  <si>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</si>
  <si>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</si>
  <si>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</si>
  <si>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</si>
  <si>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</si>
  <si>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</si>
  <si>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</si>
  <si>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</si>
  <si>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</si>
  <si>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</si>
  <si>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</si>
  <si>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</si>
  <si>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</si>
  <si>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</si>
  <si>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</si>
  <si>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</si>
  <si>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</si>
  <si>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</si>
  <si>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</si>
  <si>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</si>
  <si>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</si>
  <si>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</si>
  <si>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</si>
  <si>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</si>
  <si>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</si>
  <si>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</si>
  <si>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</si>
  <si>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</si>
  <si>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</si>
  <si>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</si>
  <si>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</si>
  <si>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</si>
  <si>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</si>
  <si>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</si>
  <si>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</si>
  <si>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</si>
  <si>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</si>
  <si>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</si>
  <si>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</si>
  <si>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</si>
  <si>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</si>
  <si>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</si>
  <si>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</si>
  <si>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</si>
  <si>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</si>
  <si>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</si>
  <si>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</si>
  <si>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</si>
  <si>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</si>
  <si>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</si>
  <si>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</si>
  <si>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</si>
  <si>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</si>
  <si>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</si>
  <si>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</si>
  <si>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</si>
  <si>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</si>
  <si>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</si>
  <si>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</si>
  <si>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</si>
  <si>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</si>
  <si>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</si>
  <si>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</si>
  <si>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</si>
  <si>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</si>
  <si>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</si>
  <si>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</si>
  <si>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</si>
  <si>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</si>
  <si>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</si>
  <si>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</si>
  <si>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</si>
  <si>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</si>
  <si>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</si>
  <si>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</si>
  <si>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</si>
  <si>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</si>
  <si>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</si>
  <si>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</si>
  <si>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</si>
  <si>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</si>
  <si>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</si>
  <si>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</si>
  <si>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</si>
  <si>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</si>
  <si>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</si>
  <si>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</si>
  <si>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</si>
  <si>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</si>
  <si>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</si>
  <si>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</si>
  <si>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</si>
  <si>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</si>
  <si>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</si>
  <si>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</si>
  <si>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</si>
  <si>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</si>
  <si>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</si>
  <si>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</si>
  <si>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</si>
  <si>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</si>
  <si>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</si>
  <si>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</si>
  <si>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</si>
  <si>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</si>
  <si>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</si>
  <si>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</si>
  <si>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</si>
  <si>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</si>
  <si>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</si>
  <si>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</si>
  <si>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</si>
  <si>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</si>
  <si>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</si>
  <si>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</si>
  <si>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</si>
  <si>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</si>
  <si>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</si>
  <si>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</si>
  <si>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</si>
  <si>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</si>
  <si>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</si>
  <si>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</si>
  <si>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</si>
  <si>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</si>
  <si>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</si>
  <si>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</si>
  <si>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</si>
  <si>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</si>
  <si>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</si>
  <si>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</si>
  <si>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</si>
  <si>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</si>
  <si>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</si>
  <si>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</si>
  <si>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</si>
  <si>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</si>
  <si>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</si>
  <si>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</si>
  <si>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</si>
  <si>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</si>
  <si>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</si>
  <si>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</si>
  <si>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</si>
  <si>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</si>
  <si>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</si>
  <si>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</si>
  <si>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</si>
  <si>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</si>
  <si>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</si>
  <si>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</si>
  <si>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</si>
  <si>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</si>
  <si>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</si>
  <si>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</si>
  <si>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</si>
  <si>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</si>
  <si>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</si>
  <si>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</si>
  <si>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</si>
  <si>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</si>
  <si>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</si>
  <si>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</si>
  <si>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</si>
  <si>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</si>
  <si>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</si>
  <si>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</si>
  <si>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</si>
  <si>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</si>
  <si>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</si>
  <si>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</si>
  <si>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</si>
  <si>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</si>
  <si>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</si>
  <si>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</si>
  <si>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</si>
  <si>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</si>
  <si>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</si>
  <si>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</si>
  <si>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</si>
  <si>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</si>
  <si>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</si>
  <si>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</si>
  <si>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</si>
  <si>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</si>
  <si>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</si>
  <si>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</si>
  <si>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</si>
  <si>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</si>
  <si>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</si>
  <si>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</si>
  <si>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</si>
  <si>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</si>
  <si>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</si>
  <si>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</si>
  <si>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</si>
  <si>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</si>
  <si>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</si>
  <si>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</si>
  <si>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</si>
  <si>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</si>
  <si>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</si>
  <si>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</si>
  <si>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</si>
  <si>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</si>
  <si>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</si>
  <si>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</si>
  <si>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</si>
  <si>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</si>
  <si>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</si>
  <si>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</si>
  <si>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</si>
  <si>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</si>
  <si>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</si>
  <si>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</si>
  <si>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</si>
  <si>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</si>
  <si>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</si>
  <si>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</si>
  <si>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</si>
  <si>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</si>
  <si>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</si>
  <si>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</si>
  <si>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</si>
  <si>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</si>
  <si>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</si>
  <si>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</si>
  <si>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</si>
  <si>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</si>
  <si>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</si>
  <si>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</si>
  <si>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</si>
  <si>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</si>
  <si>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</si>
  <si>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</si>
  <si>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</si>
  <si>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</si>
  <si>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</si>
  <si>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</si>
  <si>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</si>
  <si>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</si>
  <si>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</si>
  <si>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</si>
  <si>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</si>
  <si>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</si>
  <si>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</si>
  <si>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</si>
  <si>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</si>
  <si>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</si>
  <si>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</si>
  <si>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</si>
  <si>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</si>
  <si>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</si>
  <si>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</si>
  <si>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</si>
  <si>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</si>
  <si>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</si>
  <si>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</si>
  <si>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</si>
  <si>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</si>
  <si>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</si>
  <si>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</si>
  <si>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</si>
  <si>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</si>
  <si>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</si>
  <si>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</si>
  <si>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</si>
  <si>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</si>
  <si>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</si>
  <si>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</si>
  <si>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</si>
  <si>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</si>
  <si>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</si>
  <si>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</si>
  <si>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</si>
  <si>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</si>
  <si>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</si>
  <si>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</si>
  <si>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</si>
  <si>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</si>
  <si>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</si>
  <si>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</si>
  <si>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</si>
  <si>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</si>
  <si>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</si>
  <si>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</si>
  <si>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</si>
  <si>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</si>
  <si>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</si>
  <si>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</si>
  <si>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</si>
  <si>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</si>
  <si>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</si>
  <si>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</si>
  <si>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</si>
  <si>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</si>
  <si>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</si>
  <si>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</si>
  <si>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</si>
  <si>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</si>
  <si>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</si>
  <si>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</si>
  <si>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</si>
  <si>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</si>
  <si>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</si>
  <si>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</si>
  <si>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</si>
  <si>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</si>
  <si>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</si>
  <si>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</si>
  <si>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</si>
  <si>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</si>
  <si>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</si>
  <si>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</si>
  <si>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</si>
  <si>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</si>
  <si>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</si>
  <si>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</si>
  <si>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</si>
  <si>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</si>
  <si>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</si>
  <si>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</si>
  <si>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</si>
  <si>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</si>
  <si>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</si>
  <si>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</si>
  <si>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</si>
  <si>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</si>
  <si>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</si>
  <si>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</si>
  <si>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</si>
  <si>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</si>
  <si>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</si>
  <si>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</si>
  <si>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</si>
  <si>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</si>
  <si>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</si>
  <si>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</si>
  <si>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</si>
  <si>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</si>
  <si>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</si>
  <si>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</si>
  <si>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</si>
  <si>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</si>
  <si>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</si>
  <si>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</si>
  <si>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</si>
  <si>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</si>
  <si>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</si>
  <si>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</si>
  <si>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</si>
  <si>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</si>
  <si>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</si>
  <si>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</si>
  <si>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</si>
  <si>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</si>
  <si>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</si>
  <si>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</si>
  <si>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</si>
  <si>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</si>
  <si>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</si>
  <si>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</si>
  <si>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</si>
  <si>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</si>
  <si>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</si>
  <si>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</si>
  <si>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</si>
  <si>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</si>
  <si>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</si>
  <si>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</si>
  <si>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</si>
  <si>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</si>
  <si>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</si>
  <si>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</si>
  <si>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</si>
  <si>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</si>
  <si>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</si>
  <si>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</si>
  <si>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</si>
  <si>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</si>
  <si>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</si>
  <si>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</si>
  <si>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</si>
  <si>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</si>
  <si>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</si>
  <si>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</si>
  <si>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</si>
  <si>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</si>
  <si>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</si>
  <si>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</si>
  <si>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</si>
  <si>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</si>
  <si>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</si>
  <si>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</si>
  <si>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</si>
  <si>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</si>
  <si>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</si>
  <si>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</si>
  <si>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</si>
  <si>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</si>
  <si>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</si>
  <si>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</si>
  <si>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</si>
  <si>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</si>
  <si>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</si>
  <si>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</si>
  <si>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</si>
  <si>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</si>
  <si>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</si>
  <si>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</si>
  <si>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</si>
  <si>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</si>
  <si>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</si>
  <si>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</si>
  <si>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</si>
  <si>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</si>
  <si>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</si>
  <si>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</si>
  <si>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</si>
  <si>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</si>
  <si>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</si>
  <si>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</si>
  <si>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</si>
  <si>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</si>
  <si>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</si>
  <si>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</si>
  <si>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</si>
  <si>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</si>
  <si>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</si>
  <si>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</si>
  <si>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</si>
  <si>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</si>
  <si>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</si>
  <si>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</si>
  <si>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</si>
  <si>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</si>
  <si>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</si>
  <si>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</si>
  <si>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</si>
  <si>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</si>
  <si>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</si>
  <si>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</si>
  <si>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</si>
  <si>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</si>
  <si>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</si>
  <si>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</si>
  <si>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</si>
  <si>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</si>
  <si>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</si>
  <si>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</si>
  <si>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</si>
  <si>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</si>
  <si>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</si>
  <si>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</si>
  <si>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</si>
  <si>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</si>
  <si>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</si>
  <si>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</si>
  <si>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</si>
  <si>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</si>
  <si>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</si>
  <si>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</si>
  <si>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</si>
  <si>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</si>
  <si>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</si>
  <si>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</si>
  <si>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</si>
  <si>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</si>
  <si>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</si>
  <si>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</si>
  <si>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</si>
  <si>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</si>
  <si>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</si>
  <si>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</si>
  <si>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</si>
  <si>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</si>
  <si>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</si>
  <si>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</si>
  <si>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</si>
  <si>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</si>
  <si>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</si>
  <si>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</si>
  <si>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</si>
  <si>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</si>
  <si>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</si>
  <si>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</si>
  <si>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</si>
  <si>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</si>
  <si>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</si>
  <si>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</si>
  <si>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</si>
  <si>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</si>
  <si>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</si>
  <si>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</si>
  <si>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</si>
  <si>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</si>
  <si>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</si>
  <si>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</si>
  <si>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</si>
  <si>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</si>
  <si>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</si>
  <si>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</si>
  <si>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</si>
  <si>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</si>
  <si>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</si>
  <si>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</si>
  <si>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</si>
  <si>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</si>
  <si>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</si>
  <si>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</si>
  <si>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</si>
  <si>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</si>
  <si>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</si>
  <si>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</si>
  <si>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</si>
  <si>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</si>
  <si>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</si>
  <si>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</si>
  <si>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</si>
  <si>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</si>
  <si>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</si>
  <si>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</si>
  <si>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</si>
  <si>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</si>
  <si>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</si>
  <si>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</si>
  <si>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</si>
  <si>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</si>
  <si>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</si>
  <si>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</si>
  <si>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</si>
  <si>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</si>
  <si>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</si>
  <si>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</si>
  <si>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</si>
  <si>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</si>
  <si>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</si>
  <si>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</si>
  <si>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</si>
  <si>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</si>
  <si>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</si>
  <si>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</si>
  <si>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</si>
  <si>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</si>
  <si>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</si>
  <si>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</si>
  <si>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</si>
  <si>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</si>
  <si>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</si>
  <si>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</si>
  <si>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</si>
  <si>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</si>
  <si>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</si>
  <si>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</si>
  <si>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</si>
  <si>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</si>
  <si>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</si>
  <si>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</si>
  <si>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</si>
  <si>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</si>
  <si>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</si>
  <si>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</si>
  <si>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</si>
  <si>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</si>
  <si>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</si>
  <si>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</si>
  <si>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</si>
  <si>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</si>
  <si>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</si>
  <si>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</si>
  <si>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</si>
  <si>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</si>
  <si>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</si>
  <si>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</si>
  <si>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</si>
  <si>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</si>
  <si>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</si>
  <si>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</si>
  <si>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</si>
  <si>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</si>
  <si>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</si>
  <si>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</si>
  <si>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</si>
  <si>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</si>
  <si>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</si>
  <si>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</si>
  <si>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</si>
  <si>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</si>
  <si>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</si>
  <si>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</si>
  <si>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</si>
  <si>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</si>
  <si>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</si>
  <si>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</si>
  <si>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</si>
  <si>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</si>
  <si>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</si>
  <si>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</si>
  <si>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</si>
  <si>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</si>
  <si>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</si>
  <si>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</si>
  <si>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</si>
  <si>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</si>
  <si>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</si>
  <si>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</si>
  <si>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</si>
  <si>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</si>
  <si>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</si>
  <si>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</si>
  <si>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</si>
  <si>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</si>
  <si>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</si>
  <si>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</si>
  <si>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</si>
  <si>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</si>
  <si>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</si>
  <si>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</si>
  <si>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</si>
  <si>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</si>
  <si>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</si>
  <si>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</si>
  <si>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</si>
  <si>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</si>
  <si>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</si>
  <si>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</si>
  <si>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</si>
  <si>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</si>
  <si>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</si>
  <si>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</si>
  <si>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</si>
  <si>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</si>
  <si>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</si>
  <si>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</si>
  <si>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</si>
  <si>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</si>
  <si>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</si>
  <si>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</si>
  <si>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</si>
  <si>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</si>
  <si>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</si>
  <si>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</si>
  <si>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</si>
  <si>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</si>
  <si>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</si>
  <si>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</si>
  <si>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</si>
  <si>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</si>
  <si>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</si>
  <si>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</si>
  <si>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</si>
  <si>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</si>
  <si>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</si>
  <si>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</si>
  <si>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</si>
  <si>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</si>
  <si>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</si>
  <si>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</si>
  <si>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</si>
  <si>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</si>
  <si>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</si>
  <si>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</si>
  <si>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</si>
  <si>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</si>
  <si>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</si>
  <si>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</si>
  <si>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</si>
  <si>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</si>
  <si>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</si>
  <si>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</si>
  <si>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</si>
  <si>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</si>
  <si>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</si>
  <si>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</si>
  <si>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</si>
  <si>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</si>
  <si>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</si>
  <si>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</si>
  <si>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</si>
  <si>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</si>
  <si>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</si>
  <si>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</si>
  <si>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</si>
  <si>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</si>
  <si>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</si>
  <si>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</si>
  <si>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</si>
  <si>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</si>
  <si>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</si>
  <si>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</si>
  <si>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</si>
  <si>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</si>
  <si>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</si>
  <si>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</si>
  <si>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</si>
  <si>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</si>
  <si>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</si>
  <si>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</si>
  <si>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</si>
  <si>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</si>
  <si>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</si>
  <si>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</si>
  <si>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</si>
  <si>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</si>
  <si>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</si>
  <si>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</si>
  <si>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</si>
  <si>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</si>
  <si>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</si>
  <si>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</si>
  <si>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</si>
  <si>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</si>
  <si>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</si>
  <si>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</si>
  <si>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</si>
  <si>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</si>
  <si>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</si>
  <si>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</si>
  <si>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</si>
  <si>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</si>
  <si>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</si>
  <si>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</si>
  <si>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</si>
  <si>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</si>
  <si>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</si>
  <si>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</si>
  <si>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</si>
  <si>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</si>
  <si>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</si>
  <si>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</si>
  <si>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</si>
  <si>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</si>
  <si>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</si>
  <si>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</si>
  <si>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</si>
  <si>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</si>
  <si>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</si>
  <si>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</si>
  <si>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</si>
  <si>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</si>
  <si>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</si>
  <si>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</si>
  <si>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</si>
  <si>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</si>
  <si>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</si>
  <si>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</si>
  <si>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</si>
  <si>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</si>
  <si>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</si>
  <si>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</si>
  <si>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</si>
  <si>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</si>
  <si>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</si>
  <si>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</si>
  <si>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</si>
  <si>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</si>
  <si>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</si>
  <si>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</si>
  <si>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</si>
  <si>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</si>
  <si>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</si>
  <si>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</si>
  <si>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</si>
  <si>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</si>
  <si>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</si>
  <si>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</si>
  <si>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</si>
  <si>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</si>
  <si>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</si>
  <si>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</si>
  <si>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</si>
  <si>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</si>
  <si>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</si>
  <si>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</si>
  <si>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</si>
  <si>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</si>
  <si>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</si>
  <si>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</si>
  <si>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</si>
  <si>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</si>
  <si>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</si>
  <si>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</si>
  <si>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</si>
  <si>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</si>
  <si>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</si>
  <si>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</si>
  <si>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</si>
  <si>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</si>
  <si>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</si>
  <si>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</si>
  <si>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</si>
  <si>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</si>
  <si>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</si>
  <si>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</si>
  <si>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</si>
  <si>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</si>
  <si>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</si>
  <si>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</si>
  <si>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</si>
  <si>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</si>
  <si>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</si>
  <si>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</si>
  <si>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</si>
  <si>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</si>
  <si>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</si>
  <si>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</si>
  <si>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</si>
  <si>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</si>
  <si>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</si>
  <si>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</si>
  <si>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</si>
  <si>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</si>
  <si>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</si>
  <si>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</si>
  <si>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</si>
  <si>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</si>
  <si>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</si>
  <si>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</si>
  <si>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</si>
  <si>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</si>
  <si>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</si>
  <si>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</si>
  <si>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</si>
  <si>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</si>
  <si>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</si>
  <si>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</si>
  <si>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</si>
  <si>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</si>
  <si>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</si>
  <si>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</si>
  <si>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</si>
  <si>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</si>
  <si>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</si>
  <si>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</si>
  <si>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</si>
  <si>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</si>
  <si>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</si>
  <si>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</si>
  <si>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</si>
  <si>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</si>
  <si>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</si>
  <si>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</si>
  <si>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</si>
  <si>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</si>
  <si>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</si>
  <si>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</si>
  <si>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</si>
  <si>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</si>
  <si>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</si>
  <si>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</si>
  <si>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</si>
  <si>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</si>
  <si>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</si>
  <si>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</si>
  <si>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</si>
  <si>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</si>
  <si>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</si>
  <si>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</si>
  <si>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</si>
  <si>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</si>
  <si>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</si>
  <si>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</si>
  <si>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</si>
  <si>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</si>
  <si>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</si>
  <si>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</si>
  <si>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</si>
  <si>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</si>
  <si>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</si>
  <si>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</si>
  <si>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</si>
  <si>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</si>
  <si>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</si>
  <si>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</si>
  <si>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</si>
  <si>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</si>
  <si>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</si>
  <si>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</si>
  <si>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</si>
  <si>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</si>
  <si>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</si>
  <si>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</si>
  <si>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</si>
  <si>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</si>
  <si>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</si>
  <si>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</si>
  <si>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</si>
  <si>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</si>
  <si>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</si>
  <si>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</si>
  <si>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</si>
  <si>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</si>
  <si>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</si>
  <si>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</si>
  <si>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</si>
  <si>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</si>
  <si>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</si>
  <si>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</si>
  <si>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</si>
  <si>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</si>
  <si>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</si>
  <si>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</si>
  <si>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</si>
  <si>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</si>
  <si>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</si>
  <si>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</si>
  <si>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</si>
  <si>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</si>
  <si>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</si>
  <si>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</si>
  <si>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</si>
  <si>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</si>
  <si>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</si>
  <si>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</si>
  <si>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</si>
  <si>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</si>
  <si>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</si>
  <si>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</si>
  <si>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</si>
  <si>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</si>
  <si>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</si>
  <si>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</si>
  <si>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</si>
  <si>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</si>
  <si>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</si>
  <si>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</si>
  <si>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</si>
  <si>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</si>
  <si>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</si>
  <si>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</si>
  <si>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</si>
  <si>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</si>
  <si>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</si>
  <si>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</si>
  <si>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</si>
  <si>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</si>
  <si>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</si>
  <si>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</si>
  <si>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</si>
  <si>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</si>
  <si>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</si>
  <si>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</si>
  <si>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</si>
  <si>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</si>
  <si>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</si>
  <si>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</si>
  <si>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</si>
  <si>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</si>
  <si>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</si>
  <si>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</si>
  <si>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</si>
  <si>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</si>
  <si>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</si>
  <si>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</si>
  <si>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</si>
  <si>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</si>
  <si>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</si>
  <si>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</si>
  <si>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</si>
  <si>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</si>
  <si>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</si>
  <si>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</si>
  <si>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</si>
  <si>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</si>
  <si>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</si>
  <si>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</si>
  <si>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</si>
  <si>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</si>
  <si>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</si>
  <si>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</si>
  <si>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</si>
  <si>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</si>
  <si>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</si>
  <si>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</si>
  <si>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</si>
  <si>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</si>
  <si>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</si>
  <si>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</si>
  <si>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</si>
  <si>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</si>
  <si>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</si>
  <si>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</si>
  <si>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</si>
  <si>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</si>
  <si>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</si>
  <si>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</si>
  <si>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</si>
  <si>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</si>
  <si>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</si>
  <si>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</si>
  <si>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</si>
  <si>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</si>
  <si>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</si>
  <si>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</si>
  <si>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</si>
  <si>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</si>
  <si>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</si>
  <si>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</si>
  <si>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</si>
  <si>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</si>
  <si>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</si>
  <si>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</si>
  <si>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</si>
  <si>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</si>
  <si>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</si>
  <si>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</si>
  <si>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</si>
  <si>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</si>
  <si>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</si>
  <si>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</si>
  <si>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</si>
  <si>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</si>
  <si>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</si>
  <si>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</si>
  <si>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</si>
  <si>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</si>
  <si>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</si>
  <si>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</si>
  <si>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</si>
  <si>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</si>
  <si>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</si>
  <si>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</si>
  <si>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</si>
  <si>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</si>
  <si>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</si>
  <si>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</si>
  <si>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</si>
  <si>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</si>
  <si>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</si>
  <si>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</si>
  <si>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</si>
  <si>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</si>
  <si>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</si>
  <si>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</si>
  <si>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</si>
  <si>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</si>
  <si>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</si>
  <si>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</si>
  <si>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</si>
  <si>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</si>
  <si>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</si>
  <si>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</si>
  <si>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</si>
  <si>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</si>
  <si>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</si>
  <si>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</si>
  <si>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</si>
  <si>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</si>
  <si>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</si>
  <si>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</si>
  <si>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</si>
  <si>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</si>
  <si>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</si>
  <si>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</si>
  <si>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</si>
  <si>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</si>
  <si>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</si>
  <si>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</si>
  <si>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</si>
  <si>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</si>
  <si>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</si>
  <si>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</si>
  <si>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</si>
  <si>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</si>
  <si>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</si>
  <si>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</si>
  <si>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</si>
  <si>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</si>
  <si>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</si>
  <si>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</si>
  <si>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</si>
  <si>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</si>
  <si>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</si>
  <si>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</si>
  <si>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</si>
  <si>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</si>
  <si>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</si>
  <si>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</si>
  <si>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</si>
  <si>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</si>
  <si>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</si>
  <si>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</si>
  <si>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</si>
  <si>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</si>
  <si>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</si>
  <si>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</si>
  <si>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</si>
  <si>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</si>
  <si>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</si>
  <si>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</si>
  <si>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</si>
  <si>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</si>
  <si>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</si>
  <si>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</si>
  <si>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</si>
  <si>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</si>
  <si>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</si>
  <si>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</si>
  <si>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</si>
  <si>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</si>
  <si>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</si>
  <si>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</si>
  <si>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</si>
  <si>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</si>
  <si>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</si>
  <si>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</si>
  <si>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</si>
  <si>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</si>
  <si>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</si>
  <si>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</si>
  <si>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</si>
  <si>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</si>
  <si>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</si>
  <si>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</si>
  <si>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</si>
  <si>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</si>
  <si>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</si>
  <si>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</si>
  <si>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</si>
  <si>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</si>
  <si>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</si>
  <si>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</si>
  <si>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</si>
  <si>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</si>
  <si>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</si>
  <si>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</si>
  <si>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</si>
  <si>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</si>
  <si>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</si>
  <si>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</si>
  <si>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</si>
  <si>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</si>
  <si>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</si>
  <si>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</si>
  <si>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</si>
  <si>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</si>
  <si>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</si>
  <si>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</si>
  <si>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</si>
  <si>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</si>
  <si>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</si>
  <si>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</si>
  <si>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</si>
  <si>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</si>
  <si>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</si>
  <si>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</si>
  <si>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</si>
  <si>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</si>
  <si>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</si>
  <si>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</si>
  <si>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</si>
  <si>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</si>
  <si>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</si>
  <si>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</si>
  <si>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</si>
  <si>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</si>
  <si>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</si>
  <si>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</si>
  <si>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</si>
  <si>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</si>
  <si>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</si>
  <si>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</si>
  <si>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</si>
  <si>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</si>
  <si>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</si>
  <si>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</si>
  <si>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</si>
  <si>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</si>
  <si>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</si>
  <si>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</si>
  <si>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</si>
  <si>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</si>
  <si>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</si>
  <si>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</si>
  <si>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</si>
  <si>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</si>
  <si>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</si>
  <si>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</si>
  <si>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</si>
  <si>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</si>
  <si>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</si>
  <si>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</si>
  <si>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</si>
  <si>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</si>
  <si>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</si>
  <si>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</si>
  <si>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</si>
  <si>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</si>
  <si>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</si>
  <si>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</si>
  <si>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</si>
  <si>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</si>
  <si>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</si>
  <si>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</si>
  <si>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</si>
  <si>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</si>
  <si>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</si>
  <si>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</si>
  <si>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</si>
  <si>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</si>
  <si>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</si>
  <si>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</si>
  <si>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</si>
  <si>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</si>
  <si>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</si>
  <si>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</si>
  <si>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</si>
  <si>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</si>
  <si>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</si>
  <si>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</si>
  <si>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</si>
  <si>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</si>
  <si>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</si>
  <si>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</si>
  <si>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</si>
  <si>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</si>
  <si>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</si>
  <si>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</si>
  <si>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</si>
  <si>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</si>
  <si>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</si>
  <si>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</si>
  <si>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</si>
  <si>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</si>
  <si>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</si>
  <si>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</si>
  <si>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</si>
  <si>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</si>
  <si>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</si>
  <si>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</si>
  <si>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</si>
  <si>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</si>
  <si>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</si>
  <si>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</si>
  <si>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</si>
  <si>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</si>
  <si>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</si>
  <si>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</si>
  <si>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</si>
  <si>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</si>
  <si>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</si>
  <si>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</si>
  <si>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</si>
  <si>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</si>
  <si>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</si>
  <si>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</si>
  <si>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</si>
  <si>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</si>
  <si>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</si>
  <si>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</si>
  <si>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</si>
  <si>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</si>
  <si>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</si>
  <si>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</si>
  <si>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</si>
  <si>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</si>
  <si>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</si>
  <si>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</si>
  <si>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</si>
  <si>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</si>
  <si>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</si>
  <si>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</si>
  <si>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</si>
  <si>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</si>
  <si>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</si>
  <si>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</si>
  <si>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</si>
  <si>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</si>
  <si>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</si>
  <si>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</si>
  <si>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</si>
  <si>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</si>
  <si>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</si>
  <si>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</si>
  <si>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</si>
  <si>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</si>
  <si>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</si>
  <si>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</si>
  <si>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</si>
  <si>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</si>
  <si>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</si>
  <si>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</si>
  <si>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</si>
  <si>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</si>
  <si>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</si>
  <si>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</si>
  <si>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</si>
  <si>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</si>
  <si>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</si>
  <si>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</si>
  <si>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</si>
  <si>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</si>
  <si>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</si>
  <si>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</si>
  <si>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</si>
  <si>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</si>
  <si>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</si>
  <si>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</si>
  <si>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</si>
  <si>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</si>
  <si>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</si>
  <si>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</si>
  <si>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</si>
  <si>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</si>
  <si>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</si>
  <si>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</si>
  <si>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</si>
  <si>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</si>
  <si>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</si>
  <si>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</si>
  <si>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</si>
  <si>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</si>
  <si>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</si>
  <si>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</si>
  <si>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</si>
  <si>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</si>
  <si>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</si>
  <si>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</si>
  <si>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</si>
  <si>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</si>
  <si>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</si>
  <si>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</si>
  <si>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</si>
  <si>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</si>
  <si>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</si>
  <si>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</si>
  <si>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</si>
  <si>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</si>
  <si>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</si>
  <si>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</si>
  <si>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</si>
  <si>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</si>
  <si>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</si>
  <si>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</si>
  <si>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</si>
  <si>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</si>
  <si>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</si>
  <si>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</si>
  <si>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</si>
  <si>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</si>
  <si>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</si>
  <si>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</si>
  <si>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</si>
  <si>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</si>
  <si>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</si>
  <si>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</si>
  <si>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</si>
  <si>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</si>
  <si>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</si>
  <si>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</si>
  <si>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</si>
  <si>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</si>
  <si>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</si>
  <si>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</si>
  <si>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</si>
  <si>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</si>
  <si>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</si>
  <si>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</si>
  <si>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</si>
  <si>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</si>
  <si>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</si>
  <si>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</si>
  <si>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</si>
  <si>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</si>
  <si>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</si>
  <si>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</si>
  <si>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</si>
  <si>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</si>
  <si>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</si>
  <si>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</si>
  <si>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</si>
  <si>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</si>
  <si>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</si>
  <si>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</si>
  <si>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</si>
  <si>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</si>
  <si>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</si>
  <si>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</si>
  <si>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</si>
  <si>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</si>
  <si>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</si>
  <si>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</si>
  <si>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</si>
  <si>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</si>
  <si>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</si>
  <si>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</si>
  <si>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</si>
  <si>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</si>
  <si>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</si>
  <si>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</si>
  <si>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</si>
  <si>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</si>
  <si>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</si>
  <si>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</si>
  <si>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</si>
  <si>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</si>
  <si>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</si>
  <si>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</si>
  <si>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</si>
  <si>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</si>
  <si>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</si>
  <si>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</si>
  <si>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</si>
  <si>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</si>
  <si>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</si>
  <si>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</si>
  <si>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</si>
  <si>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</si>
  <si>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</si>
  <si>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</si>
  <si>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</si>
  <si>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</si>
  <si>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</si>
  <si>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</si>
  <si>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</si>
  <si>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</si>
  <si>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</si>
  <si>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</si>
  <si>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</si>
  <si>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</si>
  <si>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</si>
  <si>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</si>
  <si>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</si>
  <si>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</si>
  <si>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</si>
  <si>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</si>
  <si>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</si>
  <si>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</si>
  <si>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</si>
  <si>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</si>
  <si>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</si>
  <si>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</si>
  <si>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</si>
  <si>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</si>
  <si>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</si>
  <si>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</si>
  <si>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</si>
  <si>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</si>
  <si>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</si>
  <si>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</si>
  <si>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</si>
  <si>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</si>
  <si>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</si>
  <si>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</si>
  <si>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</si>
  <si>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</si>
  <si>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</si>
  <si>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</si>
  <si>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</si>
  <si>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</si>
  <si>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</si>
  <si>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</si>
  <si>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</si>
  <si>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</si>
  <si>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</si>
  <si>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</si>
  <si>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</si>
  <si>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</si>
  <si>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</si>
  <si>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</si>
  <si>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</si>
  <si>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</si>
  <si>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</si>
  <si>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</si>
  <si>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</si>
  <si>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</si>
  <si>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</si>
  <si>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</si>
  <si>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</si>
  <si>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</si>
  <si>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</si>
  <si>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</si>
  <si>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</si>
  <si>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</si>
  <si>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</si>
  <si>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</si>
  <si>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</si>
  <si>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</si>
  <si>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</si>
  <si>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</si>
  <si>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</si>
  <si>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</si>
  <si>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</si>
  <si>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</si>
  <si>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</si>
  <si>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</si>
  <si>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</si>
  <si>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</si>
  <si>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</si>
  <si>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</si>
  <si>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</si>
  <si>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</si>
  <si>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</si>
  <si>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</si>
  <si>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</si>
  <si>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</si>
  <si>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</si>
  <si>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</si>
  <si>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</si>
  <si>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</si>
  <si>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</si>
  <si>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</si>
  <si>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</si>
  <si>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</si>
  <si>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</si>
  <si>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</si>
  <si>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</si>
  <si>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</si>
  <si>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</si>
  <si>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</si>
  <si>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</si>
  <si>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</si>
  <si>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</si>
  <si>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</si>
  <si>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</si>
  <si>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</si>
  <si>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</si>
  <si>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</si>
  <si>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</si>
  <si>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</si>
  <si>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</si>
  <si>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</si>
  <si>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</si>
  <si>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</si>
  <si>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</si>
  <si>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</si>
  <si>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</si>
  <si>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</si>
  <si>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</si>
  <si>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</si>
  <si>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</si>
  <si>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</si>
  <si>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</si>
  <si>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</si>
  <si>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</si>
  <si>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</si>
  <si>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</si>
  <si>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</si>
  <si>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</si>
  <si>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</si>
  <si>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</si>
  <si>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</si>
  <si>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</si>
  <si>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</si>
  <si>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</si>
  <si>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</si>
  <si>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</si>
  <si>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</si>
  <si>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</si>
  <si>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</si>
  <si>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</si>
  <si>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</si>
  <si>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</si>
  <si>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</si>
  <si>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</si>
  <si>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</si>
  <si>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</si>
  <si>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</si>
  <si>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</si>
  <si>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</si>
  <si>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</si>
  <si>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</si>
  <si>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</si>
  <si>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</si>
  <si>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</si>
  <si>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</si>
  <si>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</si>
  <si>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</si>
  <si>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</si>
  <si>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</si>
  <si>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</si>
  <si>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</si>
  <si>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</si>
  <si>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</si>
  <si>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</si>
  <si>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</si>
  <si>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</si>
  <si>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</si>
  <si>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</si>
  <si>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</si>
  <si>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</si>
  <si>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</si>
  <si>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</si>
  <si>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</si>
  <si>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</si>
  <si>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</si>
  <si>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</si>
  <si>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</si>
  <si>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</si>
  <si>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</si>
  <si>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</si>
  <si>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</si>
  <si>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</si>
  <si>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</si>
  <si>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</si>
  <si>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</si>
  <si>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</si>
  <si>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</si>
  <si>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</si>
  <si>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</si>
  <si>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</si>
  <si>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</si>
  <si>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</si>
  <si>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</si>
  <si>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</si>
  <si>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</si>
  <si>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</si>
  <si>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</si>
  <si>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</si>
  <si>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</si>
  <si>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</si>
  <si>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</si>
  <si>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</si>
  <si>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</si>
  <si>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</si>
  <si>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</si>
  <si>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</si>
  <si>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</si>
  <si>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</si>
  <si>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</si>
  <si>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</si>
  <si>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</si>
  <si>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</si>
  <si>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</si>
  <si>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</si>
  <si>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</si>
  <si>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</si>
  <si>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</si>
  <si>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</si>
  <si>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</si>
  <si>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</si>
  <si>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</si>
  <si>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</si>
  <si>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</si>
  <si>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</si>
  <si>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</si>
  <si>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</si>
  <si>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</si>
  <si>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</si>
  <si>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</si>
  <si>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</si>
  <si>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</si>
  <si>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</si>
  <si>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</si>
  <si>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</si>
  <si>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</si>
  <si>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</si>
  <si>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</si>
  <si>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</si>
  <si>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</si>
  <si>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</si>
  <si>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</si>
  <si>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</si>
  <si>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</si>
  <si>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</si>
  <si>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</si>
  <si>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</si>
  <si>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</si>
  <si>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</si>
  <si>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</si>
  <si>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</si>
  <si>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</si>
  <si>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</si>
  <si>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</si>
  <si>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</si>
  <si>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</si>
  <si>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</si>
  <si>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</si>
  <si>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</si>
  <si>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</si>
  <si>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</si>
  <si>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</si>
  <si>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</si>
  <si>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</si>
  <si>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</si>
  <si>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</si>
  <si>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</si>
  <si>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</si>
  <si>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</si>
  <si>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</si>
  <si>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</si>
  <si>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</si>
  <si>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</si>
  <si>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</si>
  <si>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</si>
  <si>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</si>
  <si>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</si>
  <si>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</si>
  <si>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</si>
  <si>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</si>
  <si>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</si>
  <si>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</si>
  <si>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</si>
  <si>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</si>
  <si>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</si>
  <si>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</si>
  <si>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</si>
  <si>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</si>
  <si>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</si>
  <si>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</si>
  <si>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</si>
  <si>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</si>
  <si>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</si>
  <si>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</si>
  <si>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</si>
  <si>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</si>
  <si>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</si>
  <si>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</si>
  <si>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</si>
  <si>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</si>
  <si>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</si>
  <si>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</si>
  <si>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</si>
  <si>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</si>
  <si>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</si>
  <si>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</si>
  <si>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</si>
  <si>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</si>
  <si>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</si>
  <si>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</si>
  <si>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</si>
  <si>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</si>
  <si>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</si>
  <si>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</si>
  <si>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</si>
  <si>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</si>
  <si>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</si>
  <si>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</si>
  <si>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</si>
  <si>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</si>
  <si>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</si>
  <si>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</si>
  <si>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</si>
  <si>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</si>
  <si>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</si>
  <si>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</si>
  <si>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</si>
  <si>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</si>
  <si>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</si>
  <si>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</si>
  <si>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</si>
  <si>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</si>
  <si>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</si>
  <si>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</si>
  <si>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</si>
  <si>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</si>
  <si>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</si>
  <si>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</si>
  <si>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</si>
  <si>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</si>
  <si>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</si>
  <si>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</si>
  <si>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</si>
  <si>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</si>
  <si>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</si>
  <si>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</si>
  <si>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</si>
  <si>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</si>
  <si>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</si>
  <si>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</si>
  <si>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</si>
  <si>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</si>
  <si>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</si>
  <si>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</si>
  <si>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</si>
  <si>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</si>
  <si>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</si>
  <si>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</si>
  <si>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</si>
  <si>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</si>
  <si>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</si>
  <si>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</si>
  <si>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</si>
  <si>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</si>
  <si>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</si>
  <si>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</si>
  <si>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</si>
  <si>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</si>
  <si>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</si>
  <si>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</si>
  <si>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</si>
  <si>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</si>
  <si>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</si>
  <si>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</si>
  <si>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</si>
  <si>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</si>
  <si>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</si>
  <si>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</si>
  <si>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</si>
  <si>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</si>
  <si>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</si>
  <si>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</si>
  <si>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</si>
  <si>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</si>
  <si>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</si>
  <si>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</si>
  <si>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</si>
  <si>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</si>
  <si>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</si>
  <si>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</si>
  <si>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</si>
  <si>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</si>
  <si>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</si>
  <si>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</si>
  <si>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</si>
  <si>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</si>
  <si>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</si>
  <si>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</si>
  <si>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</si>
  <si>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</si>
  <si>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</si>
  <si>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</si>
  <si>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</si>
  <si>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</si>
  <si>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</si>
  <si>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</si>
  <si>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</si>
  <si>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</si>
  <si>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</si>
  <si>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</si>
  <si>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</si>
  <si>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</si>
  <si>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</si>
  <si>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</si>
  <si>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</si>
  <si>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</si>
  <si>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</si>
  <si>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</si>
  <si>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</si>
  <si>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</si>
  <si>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</si>
  <si>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</si>
  <si>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</si>
  <si>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</si>
  <si>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</si>
  <si>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</si>
  <si>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</si>
  <si>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</si>
  <si>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</si>
  <si>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</si>
  <si>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</si>
  <si>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</si>
  <si>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</si>
  <si>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</si>
  <si>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</si>
  <si>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</si>
  <si>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</si>
  <si>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</si>
  <si>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</si>
  <si>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</si>
  <si>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</si>
  <si>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</si>
  <si>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</si>
  <si>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</si>
  <si>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</si>
  <si>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</si>
  <si>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</si>
  <si>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</si>
  <si>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</si>
  <si>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</si>
  <si>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</si>
  <si>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</si>
  <si>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</si>
  <si>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</si>
  <si>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</si>
  <si>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</si>
  <si>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</si>
  <si>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</si>
  <si>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</si>
  <si>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</si>
  <si>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</si>
  <si>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</si>
  <si>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</si>
  <si>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</si>
  <si>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</si>
  <si>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</si>
  <si>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</si>
  <si>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</si>
  <si>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</si>
  <si>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</si>
  <si>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</si>
  <si>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</si>
  <si>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</si>
  <si>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</si>
  <si>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</si>
  <si>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</si>
  <si>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</si>
  <si>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</si>
  <si>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</si>
  <si>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</si>
  <si>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</si>
  <si>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</si>
  <si>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</si>
  <si>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</si>
  <si>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</si>
  <si>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</si>
  <si>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</si>
  <si>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</si>
  <si>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</si>
  <si>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</si>
  <si>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</si>
  <si>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</si>
  <si>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</si>
  <si>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</si>
  <si>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</si>
  <si>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</si>
  <si>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</si>
  <si>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</si>
  <si>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</si>
  <si>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</si>
  <si>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</si>
  <si>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</si>
  <si>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</si>
  <si>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</si>
  <si>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</si>
  <si>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</si>
  <si>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</si>
  <si>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</si>
  <si>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</si>
  <si>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</si>
  <si>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</si>
  <si>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</si>
  <si>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</si>
  <si>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</si>
  <si>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</si>
  <si>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</si>
  <si>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</si>
  <si>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</si>
  <si>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</si>
  <si>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</si>
  <si>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</si>
  <si>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</si>
  <si>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</si>
  <si>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</si>
  <si>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</si>
  <si>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</si>
  <si>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</si>
  <si>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</si>
  <si>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</si>
  <si>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</si>
  <si>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</si>
  <si>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</si>
  <si>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</si>
  <si>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</si>
  <si>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</si>
  <si>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</si>
  <si>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</si>
  <si>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</si>
  <si>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</si>
  <si>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</si>
  <si>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</si>
  <si>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</si>
  <si>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</si>
  <si>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</si>
  <si>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</si>
  <si>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</si>
  <si>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</si>
  <si>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</si>
  <si>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</si>
  <si>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</si>
  <si>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</si>
  <si>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</si>
  <si>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</si>
  <si>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</si>
  <si>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</si>
  <si>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</si>
  <si>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</si>
  <si>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</si>
  <si>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</si>
  <si>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</si>
  <si>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</si>
  <si>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</si>
  <si>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</si>
  <si>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</si>
  <si>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</si>
  <si>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</si>
  <si>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</si>
  <si>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</si>
  <si>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</si>
  <si>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</si>
  <si>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</si>
  <si>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</si>
  <si>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</si>
  <si>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</si>
  <si>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</si>
  <si>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</si>
  <si>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</si>
  <si>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</si>
  <si>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</si>
  <si>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</si>
  <si>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</si>
  <si>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</si>
  <si>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</si>
  <si>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</si>
  <si>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</si>
  <si>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</si>
  <si>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</si>
  <si>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</si>
  <si>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</si>
  <si>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</si>
  <si>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</si>
  <si>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</si>
  <si>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</si>
  <si>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</si>
  <si>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</si>
  <si>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</si>
  <si>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</si>
  <si>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</si>
  <si>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</si>
  <si>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</si>
  <si>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</si>
  <si>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</si>
  <si>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</si>
  <si>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</si>
  <si>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</si>
  <si>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</si>
  <si>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</si>
  <si>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</si>
  <si>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</si>
  <si>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</si>
  <si>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</si>
  <si>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</si>
  <si>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</si>
  <si>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</si>
  <si>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</si>
  <si>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</si>
  <si>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</si>
  <si>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</si>
  <si>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</si>
  <si>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</si>
  <si>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</si>
  <si>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</si>
  <si>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</si>
  <si>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</si>
  <si>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</si>
  <si>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</si>
  <si>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</si>
  <si>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</si>
  <si>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</si>
  <si>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</si>
  <si>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</si>
  <si>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</si>
  <si>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</si>
  <si>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</si>
  <si>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</si>
  <si>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</si>
  <si>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</si>
  <si>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</si>
  <si>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</si>
  <si>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</si>
  <si>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</si>
  <si>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</si>
  <si>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</si>
  <si>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</si>
  <si>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</si>
  <si>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</si>
  <si>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</si>
  <si>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</si>
  <si>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</si>
  <si>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</si>
  <si>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</si>
  <si>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</si>
  <si>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</si>
  <si>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</si>
  <si>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</si>
  <si>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</si>
  <si>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</si>
  <si>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</si>
  <si>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</si>
  <si>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</si>
  <si>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</si>
  <si>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</si>
  <si>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</si>
  <si>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</si>
  <si>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</si>
  <si>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</si>
  <si>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</si>
  <si>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</si>
  <si>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</si>
  <si>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</si>
  <si>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</si>
  <si>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</si>
  <si>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</si>
  <si>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</si>
  <si>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</si>
  <si>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</si>
  <si>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</si>
  <si>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</si>
  <si>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</si>
  <si>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</si>
  <si>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</si>
  <si>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</si>
  <si>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</si>
  <si>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</si>
  <si>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</si>
  <si>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</si>
  <si>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</si>
  <si>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</si>
  <si>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</si>
  <si>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</si>
  <si>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</si>
  <si>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</si>
  <si>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</si>
  <si>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</si>
  <si>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</si>
  <si>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</si>
  <si>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</si>
  <si>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</si>
  <si>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</si>
  <si>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</si>
  <si>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</si>
  <si>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</si>
  <si>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</si>
  <si>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</si>
  <si>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</si>
  <si>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</si>
  <si>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</si>
  <si>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</si>
  <si>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</si>
  <si>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</si>
  <si>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</si>
  <si>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</si>
  <si>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</si>
  <si>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</si>
  <si>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</si>
  <si>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</si>
  <si>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</si>
  <si>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</si>
  <si>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</si>
  <si>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</si>
  <si>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</si>
  <si>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</si>
  <si>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</si>
  <si>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</si>
  <si>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</si>
  <si>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</si>
  <si>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</si>
  <si>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</si>
  <si>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</si>
  <si>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</si>
  <si>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</si>
  <si>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</si>
  <si>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</si>
  <si>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</si>
  <si>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</si>
  <si>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</si>
  <si>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</si>
  <si>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</si>
  <si>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</si>
  <si>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</si>
  <si>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</si>
  <si>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</si>
  <si>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</si>
  <si>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</si>
  <si>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</si>
  <si>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</si>
  <si>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</si>
  <si>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</si>
  <si>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</si>
  <si>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</si>
  <si>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</si>
  <si>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</si>
  <si>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</si>
  <si>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</si>
  <si>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</si>
  <si>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</si>
  <si>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</si>
  <si>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</si>
  <si>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</si>
  <si>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</si>
  <si>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</si>
  <si>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</si>
  <si>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</si>
  <si>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</si>
  <si>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</si>
  <si>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</si>
  <si>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</si>
  <si>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</si>
  <si>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</si>
  <si>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</si>
  <si>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</si>
  <si>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</si>
  <si>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</si>
  <si>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</si>
  <si>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</si>
  <si>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</si>
  <si>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</si>
  <si>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</si>
  <si>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</si>
  <si>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</si>
  <si>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</si>
  <si>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</si>
  <si>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</si>
  <si>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</si>
  <si>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</si>
  <si>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</si>
  <si>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</si>
  <si>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</si>
  <si>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</si>
  <si>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</si>
  <si>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</si>
  <si>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</si>
  <si>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</si>
  <si>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</si>
  <si>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</si>
  <si>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</si>
  <si>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</si>
  <si>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</si>
  <si>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</si>
  <si>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</si>
  <si>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</si>
  <si>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</si>
  <si>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</si>
  <si>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</si>
  <si>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</si>
  <si>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</si>
  <si>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</si>
  <si>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</si>
  <si>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</si>
  <si>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</si>
  <si>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</si>
  <si>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</si>
  <si>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</si>
  <si>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</si>
  <si>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</si>
  <si>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</si>
  <si>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</si>
  <si>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</si>
  <si>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</si>
  <si>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</si>
  <si>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</si>
  <si>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</si>
  <si>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</si>
  <si>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</si>
  <si>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</si>
  <si>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</si>
  <si>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</si>
  <si>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</si>
  <si>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</si>
  <si>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</si>
  <si>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</si>
  <si>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</si>
  <si>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</si>
  <si>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</si>
  <si>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</si>
  <si>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</si>
  <si>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</si>
  <si>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</si>
  <si>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</si>
  <si>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</si>
  <si>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</si>
  <si>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</si>
  <si>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</si>
  <si>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</si>
  <si>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</si>
  <si>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</si>
  <si>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</si>
  <si>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</si>
  <si>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</si>
  <si>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</si>
  <si>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</si>
  <si>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</si>
  <si>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</si>
  <si>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</si>
  <si>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</si>
  <si>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</si>
  <si>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</si>
  <si>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</si>
  <si>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</si>
  <si>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</si>
  <si>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</si>
  <si>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</si>
  <si>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</si>
  <si>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</si>
  <si>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</si>
  <si>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</si>
  <si>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</si>
  <si>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</si>
  <si>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</si>
  <si>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</si>
  <si>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</si>
  <si>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</si>
  <si>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</si>
  <si>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</si>
  <si>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</si>
  <si>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</si>
  <si>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</si>
  <si>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</si>
  <si>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</si>
  <si>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</si>
  <si>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</si>
  <si>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</si>
  <si>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</si>
  <si>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</si>
  <si>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</si>
  <si>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</si>
  <si>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</si>
  <si>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</si>
  <si>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</si>
  <si>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</si>
  <si>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</si>
  <si>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</si>
  <si>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</si>
  <si>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</si>
  <si>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</si>
  <si>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</si>
  <si>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</si>
  <si>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</si>
  <si>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</si>
  <si>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</si>
  <si>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</si>
  <si>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</si>
  <si>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</si>
  <si>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</si>
  <si>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</si>
  <si>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</si>
  <si>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</si>
  <si>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</si>
  <si>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</si>
  <si>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</si>
  <si>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</si>
  <si>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</si>
  <si>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</si>
  <si>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</si>
  <si>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</si>
  <si>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</si>
  <si>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</si>
  <si>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</si>
  <si>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</si>
  <si>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</si>
  <si>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</si>
  <si>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</si>
  <si>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</si>
  <si>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</si>
  <si>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</si>
  <si>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</si>
  <si>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</si>
  <si>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</si>
  <si>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</si>
  <si>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</si>
  <si>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</si>
  <si>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</si>
  <si>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</si>
  <si>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</si>
  <si>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</si>
  <si>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</si>
  <si>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</si>
  <si>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</si>
  <si>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</si>
  <si>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</si>
  <si>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</si>
  <si>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</si>
  <si>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</si>
  <si>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</si>
  <si>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</si>
  <si>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</si>
  <si>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</si>
  <si>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</si>
  <si>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</si>
  <si>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</si>
  <si>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</si>
  <si>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</si>
  <si>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</si>
  <si>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</si>
  <si>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</si>
  <si>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</si>
  <si>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</si>
  <si>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</si>
  <si>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</si>
  <si>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</si>
  <si>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</si>
  <si>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</si>
  <si>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</si>
  <si>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</si>
  <si>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</si>
  <si>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</si>
  <si>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</si>
  <si>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</si>
  <si>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</si>
  <si>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</si>
  <si>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</si>
  <si>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</si>
  <si>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</si>
  <si>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</si>
  <si>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</si>
  <si>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</si>
  <si>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</si>
  <si>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</si>
  <si>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</si>
  <si>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</si>
  <si>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</si>
  <si>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</si>
  <si>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</si>
  <si>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</si>
  <si>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</si>
  <si>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</si>
  <si>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</si>
  <si>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</si>
  <si>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</si>
  <si>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</si>
  <si>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</si>
  <si>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</si>
  <si>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</si>
  <si>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</si>
  <si>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</si>
  <si>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</si>
  <si>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</si>
  <si>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</si>
  <si>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</si>
  <si>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</si>
  <si>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</si>
  <si>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</si>
  <si>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</si>
  <si>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</si>
  <si>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</si>
  <si>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</si>
  <si>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</si>
  <si>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</si>
  <si>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</si>
  <si>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</si>
  <si>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</si>
  <si>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</si>
  <si>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</si>
  <si>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</si>
  <si>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</si>
  <si>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</si>
  <si>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</si>
  <si>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</si>
  <si>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</si>
  <si>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</si>
  <si>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</si>
  <si>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</si>
  <si>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</si>
  <si>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</si>
  <si>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</si>
  <si>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</si>
  <si>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</si>
  <si>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</si>
  <si>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</si>
  <si>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</si>
  <si>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</si>
  <si>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</si>
  <si>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</si>
  <si>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</si>
  <si>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</si>
  <si>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</si>
  <si>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</si>
  <si>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</si>
  <si>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</si>
  <si>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</si>
  <si>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</si>
  <si>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</si>
  <si>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</si>
  <si>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</si>
  <si>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</si>
  <si>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</si>
  <si>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</si>
  <si>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</si>
  <si>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</si>
  <si>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</si>
  <si>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</si>
  <si>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</si>
  <si>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</si>
  <si>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</si>
  <si>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</si>
  <si>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</si>
  <si>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</si>
  <si>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</si>
  <si>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</si>
  <si>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</si>
  <si>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</si>
  <si>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</si>
  <si>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</si>
  <si>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</si>
  <si>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</si>
  <si>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</si>
  <si>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</si>
  <si>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</si>
  <si>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</si>
  <si>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</si>
  <si>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</si>
  <si>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</si>
  <si>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</si>
  <si>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</si>
  <si>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</si>
  <si>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</si>
  <si>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</si>
  <si>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</si>
  <si>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</si>
  <si>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</si>
  <si>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</si>
  <si>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</si>
  <si>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</si>
  <si>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</si>
  <si>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</si>
  <si>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</si>
  <si>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</si>
  <si>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</si>
  <si>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</si>
  <si>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</si>
  <si>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</si>
  <si>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</si>
  <si>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</si>
  <si>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</si>
  <si>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</si>
  <si>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</si>
  <si>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</si>
  <si>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</si>
  <si>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</si>
  <si>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</si>
  <si>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</si>
  <si>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</si>
  <si>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</si>
  <si>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</si>
  <si>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</si>
  <si>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</si>
  <si>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</si>
  <si>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</si>
  <si>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</si>
  <si>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</si>
  <si>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</si>
  <si>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</si>
  <si>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</si>
  <si>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</si>
  <si>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</si>
  <si>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</si>
  <si>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</si>
  <si>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</si>
  <si>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</si>
  <si>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</si>
  <si>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</si>
  <si>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</si>
  <si>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</si>
  <si>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</si>
  <si>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</si>
  <si>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</si>
  <si>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</si>
  <si>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</si>
  <si>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</si>
  <si>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</si>
  <si>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</si>
  <si>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</si>
  <si>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</si>
  <si>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</si>
  <si>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</si>
  <si>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</si>
  <si>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</si>
  <si>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</si>
  <si>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</si>
  <si>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</si>
  <si>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</si>
  <si>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</si>
  <si>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</si>
  <si>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</si>
  <si>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</si>
  <si>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</si>
  <si>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</si>
  <si>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</si>
  <si>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</si>
  <si>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</si>
  <si>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</si>
  <si>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</si>
  <si>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</si>
  <si>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</si>
  <si>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</si>
  <si>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</si>
  <si>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</si>
  <si>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</si>
  <si>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</si>
  <si>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</si>
  <si>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</si>
  <si>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</si>
  <si>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</si>
  <si>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</si>
  <si>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</si>
  <si>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</si>
  <si>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</si>
  <si>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</si>
  <si>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</si>
  <si>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</si>
  <si>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</si>
  <si>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</si>
  <si>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</si>
  <si>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</si>
  <si>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</si>
  <si>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</si>
  <si>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</si>
  <si>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</si>
  <si>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</si>
  <si>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</si>
  <si>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</si>
  <si>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</si>
  <si>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</si>
  <si>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</si>
  <si>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</si>
  <si>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</si>
  <si>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</si>
  <si>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</si>
  <si>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</si>
  <si>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</si>
  <si>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</si>
  <si>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</si>
  <si>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</si>
  <si>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</si>
  <si>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</si>
  <si>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</si>
  <si>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</si>
  <si>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</si>
  <si>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</si>
  <si>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</si>
  <si>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</si>
  <si>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</si>
  <si>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</si>
  <si>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</si>
  <si>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</si>
  <si>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</si>
  <si>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</si>
  <si>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</si>
  <si>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</si>
  <si>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</si>
  <si>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</si>
  <si>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</si>
  <si>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</si>
  <si>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</si>
  <si>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</si>
  <si>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</si>
  <si>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</si>
  <si>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</si>
  <si>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</si>
  <si>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</si>
  <si>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</si>
  <si>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</si>
  <si>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</si>
  <si>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</si>
  <si>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</si>
  <si>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</si>
  <si>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</si>
  <si>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</si>
  <si>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</si>
  <si>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</si>
  <si>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</si>
  <si>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</si>
  <si>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</si>
  <si>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</si>
  <si>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</si>
  <si>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</si>
  <si>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</si>
  <si>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</si>
  <si>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</si>
  <si>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</si>
  <si>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</si>
  <si>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</si>
  <si>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</si>
  <si>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</si>
  <si>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</si>
  <si>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</si>
  <si>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</si>
  <si>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</si>
  <si>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</si>
  <si>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</si>
  <si>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</si>
  <si>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</si>
  <si>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</si>
  <si>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</si>
  <si>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</si>
  <si>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</si>
  <si>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</si>
  <si>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</si>
  <si>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</si>
  <si>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</si>
  <si>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</si>
  <si>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</si>
  <si>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</si>
  <si>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</si>
  <si>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</si>
  <si>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</si>
  <si>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</si>
  <si>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</si>
  <si>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</si>
  <si>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</si>
  <si>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</si>
  <si>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</si>
  <si>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</si>
  <si>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</si>
  <si>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</si>
  <si>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</si>
  <si>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</si>
  <si>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</si>
  <si>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</si>
  <si>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</si>
  <si>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</si>
  <si>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</si>
  <si>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</si>
  <si>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</si>
  <si>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</si>
  <si>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</si>
  <si>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</si>
  <si>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</si>
  <si>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</si>
  <si>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</si>
  <si>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</si>
  <si>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</si>
  <si>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</si>
  <si>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</si>
  <si>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</si>
  <si>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</si>
  <si>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</si>
  <si>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</si>
  <si>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</si>
  <si>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</si>
  <si>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</si>
  <si>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</si>
  <si>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</si>
  <si>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</si>
  <si>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</si>
  <si>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</si>
  <si>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</si>
  <si>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</si>
  <si>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</si>
  <si>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</si>
  <si>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</si>
  <si>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</si>
  <si>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</si>
  <si>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</si>
  <si>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</si>
  <si>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</si>
  <si>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</si>
  <si>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</si>
  <si>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</si>
  <si>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</si>
  <si>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</si>
  <si>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</si>
  <si>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</si>
  <si>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</si>
  <si>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</si>
  <si>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</si>
  <si>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</si>
  <si>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</si>
  <si>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</si>
  <si>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</si>
  <si>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</si>
  <si>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</si>
  <si>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</si>
  <si>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</si>
  <si>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</si>
  <si>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</si>
  <si>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</si>
  <si>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</si>
  <si>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</si>
  <si>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</si>
  <si>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</si>
  <si>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</si>
  <si>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</si>
  <si>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</si>
  <si>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</si>
  <si>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</si>
  <si>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</si>
  <si>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</si>
  <si>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</si>
  <si>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</si>
  <si>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</si>
  <si>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</si>
  <si>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</si>
  <si>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</si>
  <si>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</si>
  <si>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</si>
  <si>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</si>
  <si>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</si>
  <si>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</si>
  <si>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</si>
  <si>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</si>
  <si>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</si>
  <si>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</si>
  <si>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</si>
  <si>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</si>
  <si>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</si>
  <si>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</si>
  <si>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</si>
  <si>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</si>
  <si>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</si>
  <si>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</si>
  <si>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</si>
  <si>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</si>
  <si>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</si>
  <si>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</si>
  <si>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</si>
  <si>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</si>
  <si>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</si>
  <si>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</si>
  <si>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</si>
  <si>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</si>
  <si>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</si>
  <si>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</si>
  <si>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</si>
  <si>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</si>
  <si>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</si>
  <si>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</si>
  <si>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</si>
  <si>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</si>
  <si>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</si>
  <si>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</si>
  <si>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</si>
  <si>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</si>
  <si>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</si>
  <si>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</si>
  <si>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</si>
  <si>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</si>
  <si>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</si>
  <si>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</si>
  <si>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</si>
  <si>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</si>
  <si>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</si>
  <si>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</si>
  <si>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</si>
  <si>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</si>
  <si>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</si>
  <si>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</si>
  <si>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</si>
  <si>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</si>
  <si>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</si>
  <si>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</si>
  <si>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</si>
  <si>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</si>
  <si>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</si>
  <si>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</si>
  <si>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</si>
  <si>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</si>
  <si>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</si>
  <si>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</si>
  <si>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</si>
  <si>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</si>
  <si>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</si>
  <si>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</si>
  <si>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</si>
  <si>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</si>
  <si>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</si>
  <si>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</si>
  <si>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</si>
  <si>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</si>
  <si>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</si>
  <si>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</si>
  <si>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</si>
  <si>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</si>
  <si>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</si>
  <si>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</si>
  <si>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</si>
  <si>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</si>
  <si>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</si>
  <si>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</si>
  <si>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</si>
  <si>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</si>
  <si>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</si>
  <si>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</si>
  <si>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</si>
  <si>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</si>
  <si>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</si>
  <si>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</si>
  <si>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</si>
  <si>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</si>
  <si>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</si>
  <si>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</si>
  <si>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</si>
  <si>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</si>
  <si>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</si>
  <si>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</si>
  <si>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</si>
  <si>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</si>
  <si>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</si>
  <si>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</si>
  <si>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</si>
  <si>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</si>
  <si>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</si>
  <si>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</si>
  <si>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</si>
  <si>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</si>
  <si>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</si>
  <si>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</si>
  <si>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</si>
  <si>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</si>
  <si>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</si>
  <si>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</si>
  <si>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</si>
  <si>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</si>
  <si>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</si>
  <si>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</si>
  <si>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</si>
  <si>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</si>
  <si>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</si>
  <si>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</si>
  <si>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</si>
  <si>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</si>
  <si>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</si>
  <si>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</si>
  <si>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</si>
  <si>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</si>
  <si>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</si>
  <si>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</si>
  <si>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</si>
  <si>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</si>
  <si>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</si>
  <si>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</si>
  <si>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</si>
  <si>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</si>
  <si>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</si>
  <si>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</si>
  <si>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</si>
  <si>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</si>
  <si>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</si>
  <si>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</si>
  <si>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</si>
  <si>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</si>
  <si>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</si>
  <si>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</si>
  <si>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</si>
  <si>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</si>
  <si>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</si>
  <si>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</si>
  <si>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</si>
  <si>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</si>
  <si>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</si>
  <si>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</si>
  <si>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</si>
  <si>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</si>
  <si>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</si>
  <si>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</si>
  <si>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</si>
  <si>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</si>
  <si>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</si>
  <si>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</si>
  <si>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</si>
  <si>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</si>
  <si>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</si>
  <si>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</si>
  <si>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</si>
  <si>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</si>
  <si>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</si>
  <si>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</si>
  <si>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</si>
  <si>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</si>
  <si>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</si>
  <si>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</si>
  <si>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</si>
  <si>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</si>
  <si>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</si>
  <si>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</si>
  <si>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</si>
  <si>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</si>
  <si>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</si>
  <si>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</si>
  <si>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</si>
  <si>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</si>
  <si>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</si>
  <si>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</si>
  <si>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</si>
  <si>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</si>
  <si>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</si>
  <si>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</si>
  <si>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</si>
  <si>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</si>
  <si>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</si>
  <si>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</si>
  <si>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</si>
  <si>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</si>
  <si>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</si>
  <si>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</si>
  <si>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</si>
  <si>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</si>
  <si>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</si>
  <si>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</si>
  <si>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</si>
  <si>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</si>
  <si>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</si>
  <si>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</si>
  <si>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</si>
  <si>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</si>
  <si>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</si>
  <si>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</si>
  <si>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</si>
  <si>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</si>
  <si>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</si>
  <si>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</si>
  <si>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</si>
  <si>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</si>
  <si>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</si>
  <si>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</si>
  <si>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</si>
  <si>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</si>
  <si>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</si>
  <si>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</si>
  <si>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</si>
  <si>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</si>
  <si>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</si>
  <si>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</si>
  <si>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</si>
  <si>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</si>
  <si>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</si>
  <si>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</si>
  <si>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</si>
  <si>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</si>
  <si>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</si>
  <si>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</si>
  <si>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</si>
  <si>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</si>
  <si>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</si>
  <si>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</si>
  <si>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</si>
  <si>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</si>
  <si>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</si>
  <si>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</si>
  <si>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</si>
  <si>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</si>
  <si>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</si>
  <si>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</si>
  <si>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</si>
  <si>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</si>
  <si>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</si>
  <si>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</si>
  <si>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</si>
  <si>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</si>
  <si>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</si>
  <si>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</si>
  <si>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</si>
  <si>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</si>
  <si>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</si>
  <si>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</si>
  <si>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</si>
  <si>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</si>
  <si>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</si>
  <si>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</si>
  <si>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</si>
  <si>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</si>
  <si>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</si>
  <si>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</si>
  <si>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</si>
  <si>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</si>
  <si>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</si>
  <si>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</si>
  <si>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</si>
  <si>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</si>
  <si>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</si>
  <si>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</si>
  <si>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</si>
  <si>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</si>
  <si>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</si>
  <si>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</si>
  <si>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</si>
  <si>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</si>
  <si>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</si>
  <si>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</si>
  <si>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</si>
  <si>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</si>
  <si>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</si>
  <si>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</si>
  <si>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</si>
  <si>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</si>
  <si>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</si>
  <si>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</si>
  <si>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</si>
  <si>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</si>
  <si>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</si>
  <si>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</si>
  <si>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</si>
  <si>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</si>
  <si>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</si>
  <si>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</si>
  <si>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</si>
  <si>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</si>
  <si>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</si>
  <si>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</si>
  <si>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</si>
  <si>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</si>
  <si>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</si>
  <si>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</si>
  <si>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</si>
  <si>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</si>
  <si>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</si>
  <si>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</si>
  <si>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</si>
  <si>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</si>
  <si>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</si>
  <si>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</si>
  <si>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</si>
  <si>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</si>
  <si>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</si>
  <si>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</si>
  <si>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</si>
  <si>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</si>
  <si>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</si>
  <si>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</si>
  <si>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</si>
  <si>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</si>
  <si>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</si>
  <si>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</si>
  <si>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</si>
  <si>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</si>
  <si>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</si>
  <si>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</si>
  <si>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</si>
  <si>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</si>
  <si>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</si>
  <si>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</si>
  <si>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</si>
  <si>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</si>
  <si>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</si>
  <si>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</si>
  <si>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</si>
  <si>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</si>
  <si>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</si>
  <si>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</si>
  <si>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</si>
  <si>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</si>
  <si>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</si>
  <si>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</si>
  <si>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</si>
  <si>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</si>
  <si>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</si>
  <si>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</si>
  <si>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</si>
  <si>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</si>
  <si>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</si>
  <si>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</si>
  <si>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</si>
  <si>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</si>
  <si>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</si>
  <si>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</si>
  <si>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</si>
  <si>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</si>
  <si>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</si>
  <si>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</si>
  <si>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</si>
  <si>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</si>
  <si>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</si>
  <si>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</si>
  <si>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</si>
  <si>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</si>
  <si>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</si>
  <si>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</si>
  <si>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</si>
  <si>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</si>
  <si>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</si>
  <si>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</si>
  <si>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</si>
  <si>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</si>
  <si>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</si>
  <si>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</si>
  <si>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</si>
  <si>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</si>
  <si>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</si>
  <si>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</si>
  <si>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</si>
  <si>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</si>
  <si>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</si>
  <si>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</si>
  <si>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</si>
  <si>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</si>
  <si>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</si>
  <si>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</si>
  <si>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</si>
  <si>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</si>
  <si>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</si>
  <si>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</si>
  <si>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</si>
  <si>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</si>
  <si>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</si>
  <si>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</si>
  <si>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</si>
  <si>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</si>
  <si>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</si>
  <si>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</si>
  <si>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</si>
  <si>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</si>
  <si>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</si>
  <si>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</si>
  <si>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</si>
  <si>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</si>
  <si>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</si>
  <si>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</si>
  <si>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</si>
  <si>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</si>
  <si>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</si>
  <si>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</si>
  <si>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</si>
  <si>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</si>
  <si>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</si>
  <si>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</si>
  <si>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</si>
  <si>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</si>
  <si>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</si>
  <si>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</si>
  <si>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</si>
  <si>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</si>
  <si>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</si>
  <si>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</si>
  <si>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</si>
  <si>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</si>
  <si>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</si>
  <si>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</si>
  <si>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</si>
  <si>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</si>
  <si>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</si>
  <si>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</si>
  <si>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</si>
  <si>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</si>
  <si>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</si>
  <si>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</si>
  <si>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</si>
  <si>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</si>
  <si>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</si>
  <si>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</si>
  <si>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</si>
  <si>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</si>
  <si>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</si>
  <si>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</si>
  <si>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</si>
  <si>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</si>
  <si>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</si>
  <si>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</si>
  <si>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</si>
  <si>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</si>
  <si>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</si>
  <si>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</si>
  <si>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</si>
  <si>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</si>
  <si>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</si>
  <si>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</si>
  <si>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</si>
  <si>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</si>
  <si>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</si>
  <si>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</si>
  <si>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</si>
  <si>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</si>
  <si>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</si>
  <si>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</si>
  <si>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</si>
  <si>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</si>
  <si>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</si>
  <si>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</si>
  <si>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</si>
  <si>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</si>
  <si>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</si>
  <si>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</si>
  <si>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</si>
  <si>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</si>
  <si>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</si>
  <si>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</si>
  <si>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</si>
  <si>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</si>
  <si>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</si>
  <si>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</si>
  <si>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</si>
  <si>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</si>
  <si>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</si>
  <si>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</si>
  <si>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</si>
  <si>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</si>
  <si>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</si>
  <si>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</si>
  <si>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</si>
  <si>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</si>
  <si>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</si>
  <si>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</si>
  <si>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</si>
  <si>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</si>
  <si>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</si>
  <si>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</si>
  <si>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</si>
  <si>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</si>
  <si>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</si>
  <si>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</si>
  <si>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</si>
  <si>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</si>
  <si>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</si>
  <si>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</si>
  <si>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</si>
  <si>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</si>
  <si>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</si>
  <si>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</si>
  <si>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</si>
  <si>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</si>
  <si>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</si>
  <si>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</si>
  <si>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</si>
  <si>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</si>
  <si>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</si>
  <si>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</si>
  <si>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</si>
  <si>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</si>
  <si>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</si>
  <si>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</si>
  <si>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</si>
  <si>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</si>
  <si>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</si>
  <si>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</si>
  <si>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</si>
  <si>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</si>
  <si>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</si>
  <si>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</si>
  <si>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</si>
  <si>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</si>
  <si>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</si>
  <si>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</si>
  <si>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</si>
  <si>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</si>
  <si>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</si>
  <si>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</si>
  <si>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</si>
  <si>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</si>
  <si>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</si>
  <si>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</si>
  <si>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</si>
  <si>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</si>
  <si>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</si>
  <si>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</si>
  <si>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</si>
  <si>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</si>
  <si>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</si>
  <si>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</si>
  <si>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</si>
  <si>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</si>
  <si>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</si>
  <si>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</si>
  <si>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</si>
  <si>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</si>
  <si>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</si>
  <si>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</si>
  <si>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</si>
  <si>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</si>
  <si>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</si>
  <si>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</si>
  <si>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</si>
  <si>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</si>
  <si>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</si>
  <si>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</si>
  <si>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</si>
  <si>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</si>
  <si>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</si>
  <si>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</si>
  <si>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</si>
  <si>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</si>
  <si>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</si>
  <si>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</si>
  <si>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</si>
  <si>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</si>
  <si>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</si>
  <si>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</si>
  <si>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</si>
  <si>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</si>
  <si>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</si>
  <si>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</si>
  <si>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</si>
  <si>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</si>
  <si>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</si>
  <si>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</si>
  <si>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</si>
  <si>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</si>
  <si>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</si>
  <si>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</si>
  <si>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</si>
  <si>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</si>
  <si>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</si>
  <si>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</si>
  <si>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</si>
  <si>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</si>
  <si>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</si>
  <si>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</si>
  <si>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</si>
  <si>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</si>
  <si>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</si>
  <si>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</si>
  <si>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</si>
  <si>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</si>
  <si>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</si>
  <si>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</si>
  <si>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</si>
  <si>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</si>
  <si>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</si>
  <si>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</si>
  <si>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</si>
  <si>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</si>
  <si>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</si>
  <si>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</si>
  <si>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</si>
  <si>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</si>
  <si>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</si>
  <si>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</si>
  <si>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</si>
  <si>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</si>
  <si>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</si>
  <si>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</si>
  <si>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</si>
  <si>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</si>
  <si>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</si>
  <si>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</si>
  <si>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</si>
  <si>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</si>
  <si>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</si>
  <si>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</si>
  <si>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</si>
  <si>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</si>
  <si>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</si>
  <si>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</si>
  <si>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</si>
  <si>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</si>
  <si>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</si>
  <si>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</si>
  <si>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</si>
  <si>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</si>
  <si>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</si>
  <si>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</si>
  <si>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</si>
  <si>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</si>
  <si>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</si>
  <si>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</si>
  <si>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</si>
  <si>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</si>
  <si>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</si>
  <si>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</si>
  <si>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</si>
  <si>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</si>
  <si>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</si>
  <si>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</si>
  <si>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</si>
  <si>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</si>
  <si>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</si>
  <si>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</si>
  <si>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</si>
  <si>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</si>
  <si>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</si>
  <si>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</si>
  <si>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</si>
  <si>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</si>
  <si>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</si>
  <si>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</si>
  <si>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</si>
  <si>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</si>
  <si>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</si>
  <si>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</si>
  <si>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</si>
  <si>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</si>
  <si>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</si>
  <si>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</si>
  <si>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</si>
  <si>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</si>
  <si>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</si>
  <si>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</si>
  <si>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</si>
  <si>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</si>
  <si>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</si>
  <si>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</si>
  <si>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</si>
  <si>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</si>
  <si>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</si>
  <si>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</si>
  <si>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</si>
  <si>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</si>
  <si>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</si>
  <si>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</si>
  <si>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</si>
  <si>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</si>
  <si>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</si>
  <si>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</si>
  <si>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</si>
  <si>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</si>
  <si>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</si>
  <si>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</si>
  <si>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</si>
  <si>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</si>
  <si>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</si>
  <si>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</si>
  <si>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</si>
  <si>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</si>
  <si>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</si>
  <si>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</si>
  <si>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</si>
  <si>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</si>
  <si>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</si>
  <si>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</si>
  <si>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</si>
  <si>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</si>
  <si>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</si>
  <si>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</si>
  <si>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</si>
  <si>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</si>
  <si>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</si>
  <si>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</si>
  <si>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</si>
  <si>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</si>
  <si>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</si>
  <si>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</si>
  <si>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</si>
  <si>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</si>
  <si>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</si>
  <si>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</si>
  <si>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</si>
  <si>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</si>
  <si>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</si>
  <si>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</si>
  <si>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</si>
  <si>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</si>
  <si>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</si>
  <si>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</si>
  <si>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</si>
  <si>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</si>
  <si>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</si>
  <si>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</si>
  <si>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</si>
  <si>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</si>
  <si>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</si>
  <si>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</si>
  <si>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</si>
  <si>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</si>
  <si>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</si>
  <si>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</si>
  <si>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</si>
  <si>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</si>
  <si>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</si>
  <si>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</si>
  <si>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</si>
  <si>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</si>
  <si>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</si>
  <si>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</si>
  <si>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</si>
  <si>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</si>
  <si>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</si>
  <si>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</si>
  <si>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</si>
  <si>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</si>
  <si>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</si>
  <si>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</si>
  <si>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</si>
  <si>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</si>
  <si>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</si>
  <si>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</si>
  <si>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</si>
  <si>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</si>
  <si>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</si>
  <si>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</si>
  <si>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</si>
  <si>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</si>
  <si>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</si>
  <si>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</si>
  <si>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</si>
  <si>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</si>
  <si>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</si>
  <si>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</si>
  <si>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</si>
  <si>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</si>
  <si>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</si>
  <si>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</si>
  <si>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</si>
  <si>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</si>
  <si>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</si>
  <si>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</si>
  <si>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</si>
  <si>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</si>
  <si>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</si>
  <si>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</si>
  <si>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</si>
  <si>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</si>
  <si>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</si>
  <si>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</si>
  <si>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</si>
  <si>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</si>
  <si>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</si>
  <si>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</si>
  <si>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</si>
  <si>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</si>
  <si>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</si>
  <si>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</si>
  <si>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</si>
  <si>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</si>
  <si>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</si>
  <si>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</si>
  <si>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</si>
  <si>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</si>
  <si>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</si>
  <si>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</si>
  <si>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</si>
  <si>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</si>
  <si>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</si>
  <si>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</si>
  <si>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</si>
  <si>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</si>
  <si>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</si>
  <si>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</si>
  <si>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</si>
  <si>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</si>
  <si>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</si>
  <si>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</si>
  <si>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</si>
  <si>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</si>
  <si>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</si>
  <si>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</si>
  <si>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</si>
  <si>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</si>
  <si>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</si>
  <si>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</si>
  <si>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</si>
  <si>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</si>
  <si>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</si>
  <si>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</si>
  <si>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</si>
  <si>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</si>
  <si>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</si>
  <si>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</si>
  <si>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</si>
  <si>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</si>
  <si>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</si>
  <si>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</si>
  <si>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</si>
  <si>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</si>
  <si>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</si>
  <si>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</si>
  <si>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</si>
  <si>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</si>
  <si>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</si>
  <si>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</si>
  <si>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</si>
  <si>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</si>
  <si>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</si>
  <si>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</si>
  <si>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</si>
  <si>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</si>
  <si>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</si>
  <si>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</si>
  <si>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</si>
  <si>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</si>
  <si>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</si>
  <si>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</si>
  <si>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</si>
  <si>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</si>
  <si>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</si>
  <si>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</si>
  <si>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</si>
  <si>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</si>
  <si>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</si>
  <si>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</si>
  <si>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</si>
  <si>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</si>
  <si>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</si>
  <si>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</si>
  <si>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</si>
  <si>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</si>
  <si>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</si>
  <si>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</si>
  <si>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</si>
  <si>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</si>
  <si>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</si>
  <si>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</si>
  <si>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</si>
  <si>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</si>
  <si>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</si>
  <si>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</si>
  <si>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</si>
  <si>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</si>
  <si>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</si>
  <si>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</si>
  <si>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</si>
  <si>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</si>
  <si>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</si>
  <si>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</si>
  <si>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</si>
  <si>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</si>
  <si>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</si>
  <si>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</si>
  <si>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</si>
  <si>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</si>
  <si>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</si>
  <si>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</si>
  <si>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</si>
  <si>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</si>
  <si>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</si>
  <si>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</si>
  <si>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</si>
  <si>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</si>
  <si>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</si>
  <si>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</si>
  <si>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</si>
  <si>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</si>
  <si>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</si>
  <si>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</si>
  <si>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</si>
  <si>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</si>
  <si>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</si>
  <si>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</si>
  <si>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</si>
  <si>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</si>
  <si>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</si>
  <si>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</si>
  <si>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</si>
  <si>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</si>
  <si>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</si>
  <si>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</si>
  <si>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</si>
  <si>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</si>
  <si>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</si>
  <si>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</si>
  <si>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</si>
  <si>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</si>
  <si>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</si>
  <si>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</si>
  <si>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</si>
  <si>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</si>
  <si>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</si>
  <si>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</si>
  <si>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</si>
  <si>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</si>
  <si>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</si>
  <si>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</si>
  <si>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</si>
  <si>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</si>
  <si>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</si>
  <si>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</si>
  <si>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</si>
  <si>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</si>
  <si>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</si>
  <si>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</si>
  <si>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</si>
  <si>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</si>
  <si>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</si>
  <si>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</si>
  <si>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</si>
  <si>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</si>
  <si>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</si>
  <si>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</si>
  <si>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</si>
  <si>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</si>
  <si>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</si>
  <si>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</si>
  <si>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</si>
  <si>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</si>
  <si>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</si>
  <si>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</si>
  <si>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</si>
  <si>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</si>
  <si>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</si>
  <si>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</si>
  <si>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</si>
  <si>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</si>
  <si>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</si>
  <si>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</si>
  <si>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</si>
  <si>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</si>
  <si>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</si>
  <si>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</si>
  <si>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</si>
  <si>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</si>
  <si>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</si>
  <si>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</si>
  <si>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</si>
  <si>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</si>
  <si>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</si>
  <si>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</si>
  <si>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</si>
  <si>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</si>
  <si>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</si>
  <si>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</si>
  <si>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</si>
  <si>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</si>
  <si>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</si>
  <si>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</si>
  <si>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</si>
  <si>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</si>
  <si>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</si>
  <si>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</si>
  <si>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</si>
  <si>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</si>
  <si>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</si>
  <si>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</si>
  <si>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</si>
  <si>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</si>
  <si>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</si>
  <si>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</si>
  <si>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</si>
  <si>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</si>
  <si>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</si>
  <si>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</si>
  <si>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</si>
  <si>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</si>
  <si>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</si>
  <si>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</si>
  <si>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</si>
  <si>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</si>
  <si>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</si>
  <si>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</si>
  <si>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</si>
  <si>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</si>
  <si>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</si>
  <si>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</si>
  <si>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</si>
  <si>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</si>
  <si>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</si>
  <si>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</si>
  <si>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</si>
  <si>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</si>
  <si>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</si>
  <si>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</si>
  <si>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</si>
  <si>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</si>
  <si>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</si>
  <si>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</si>
  <si>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</si>
  <si>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</si>
  <si>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</si>
  <si>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</si>
  <si>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</si>
  <si>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</si>
  <si>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</si>
  <si>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</si>
  <si>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</si>
  <si>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</si>
  <si>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</si>
  <si>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</si>
  <si>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</si>
  <si>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</si>
  <si>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</si>
  <si>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</si>
  <si>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</si>
  <si>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</si>
  <si>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</si>
  <si>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</si>
  <si>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</si>
  <si>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</si>
  <si>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</si>
  <si>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</si>
  <si>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</si>
  <si>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</si>
  <si>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</si>
  <si>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</si>
  <si>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</si>
  <si>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</si>
  <si>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</si>
  <si>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</si>
  <si>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</si>
  <si>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</si>
  <si>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</si>
  <si>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</si>
  <si>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</si>
  <si>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</si>
  <si>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</si>
  <si>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</si>
  <si>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</si>
  <si>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</si>
  <si>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</si>
  <si>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</si>
  <si>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</si>
  <si>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</si>
  <si>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</si>
  <si>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</si>
  <si>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</si>
  <si>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</si>
  <si>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</si>
  <si>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</si>
  <si>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</si>
  <si>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</si>
  <si>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</si>
  <si>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</si>
  <si>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</si>
  <si>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</si>
  <si>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</si>
  <si>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</si>
  <si>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</si>
  <si>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</si>
  <si>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</si>
  <si>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</si>
  <si>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</si>
  <si>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</si>
  <si>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</si>
  <si>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</si>
  <si>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</si>
  <si>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</si>
  <si>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</si>
  <si>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</si>
  <si>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</si>
  <si>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</si>
  <si>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</si>
  <si>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</si>
  <si>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</si>
  <si>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</si>
  <si>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</si>
  <si>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</si>
  <si>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</si>
  <si>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</si>
  <si>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</si>
  <si>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</si>
  <si>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</si>
  <si>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</si>
  <si>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</si>
  <si>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</si>
  <si>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</si>
  <si>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</si>
  <si>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</si>
  <si>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</si>
  <si>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</si>
  <si>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</si>
  <si>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</si>
  <si>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</si>
  <si>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</si>
  <si>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</si>
  <si>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</si>
  <si>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</si>
  <si>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</si>
  <si>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</si>
  <si>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</si>
  <si>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</si>
  <si>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</si>
  <si>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</si>
  <si>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</si>
  <si>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</si>
  <si>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</si>
  <si>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</si>
  <si>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</si>
  <si>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</si>
  <si>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</si>
  <si>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</si>
  <si>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</si>
  <si>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</si>
  <si>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</si>
  <si>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</si>
  <si>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</si>
  <si>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</si>
  <si>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</si>
  <si>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</si>
  <si>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</si>
  <si>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</si>
  <si>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</si>
  <si>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</si>
  <si>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</si>
  <si>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</si>
  <si>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</si>
  <si>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</si>
  <si>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</si>
  <si>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</si>
  <si>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</si>
  <si>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</si>
  <si>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</si>
  <si>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</si>
  <si>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</si>
  <si>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</si>
  <si>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</si>
  <si>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</si>
  <si>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</si>
  <si>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</si>
  <si>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</si>
  <si>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</si>
  <si>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</si>
  <si>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</si>
  <si>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</si>
  <si>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</si>
  <si>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</si>
  <si>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</si>
  <si>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</si>
  <si>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</si>
  <si>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</si>
  <si>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</si>
  <si>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</si>
  <si>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</si>
  <si>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</si>
  <si>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</si>
  <si>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</si>
  <si>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</si>
  <si>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</si>
  <si>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</si>
  <si>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</si>
  <si>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</si>
  <si>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</si>
  <si>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</si>
  <si>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</si>
  <si>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</si>
  <si>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</si>
  <si>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</si>
  <si>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</si>
  <si>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</si>
  <si>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</si>
  <si>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</si>
  <si>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</si>
  <si>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</si>
  <si>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</si>
  <si>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</si>
  <si>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</si>
  <si>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</si>
  <si>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</si>
  <si>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</si>
  <si>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</si>
  <si>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</si>
  <si>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</si>
  <si>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</si>
  <si>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</si>
  <si>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</si>
  <si>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</si>
  <si>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</si>
  <si>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</si>
  <si>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</si>
  <si>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</si>
  <si>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</si>
  <si>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</si>
  <si>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</si>
  <si>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</si>
  <si>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</si>
  <si>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</si>
  <si>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</si>
  <si>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</si>
  <si>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</si>
  <si>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</si>
  <si>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</si>
  <si>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</si>
  <si>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</si>
  <si>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</si>
  <si>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</si>
  <si>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</si>
  <si>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</si>
  <si>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</si>
  <si>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</si>
  <si>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</si>
  <si>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</si>
  <si>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</si>
  <si>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</si>
  <si>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</si>
  <si>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</si>
  <si>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</si>
  <si>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</si>
  <si>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</si>
  <si>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</si>
  <si>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</si>
  <si>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</si>
  <si>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</si>
  <si>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</si>
  <si>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</si>
  <si>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</si>
  <si>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</si>
  <si>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</si>
  <si>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</si>
  <si>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</si>
  <si>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</si>
  <si>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</si>
  <si>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</si>
  <si>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</si>
  <si>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</si>
  <si>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</si>
  <si>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</si>
  <si>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</si>
  <si>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</si>
  <si>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</si>
  <si>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</si>
  <si>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</si>
  <si>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</si>
  <si>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</si>
  <si>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</si>
  <si>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</si>
  <si>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</si>
  <si>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</si>
  <si>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</si>
  <si>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</si>
  <si>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</si>
  <si>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</si>
  <si>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</si>
  <si>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</si>
  <si>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</si>
  <si>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</si>
  <si>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</si>
  <si>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</si>
  <si>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</si>
  <si>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</si>
  <si>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</si>
  <si>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</si>
  <si>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</si>
  <si>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</si>
  <si>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</si>
  <si>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</si>
  <si>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</si>
  <si>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</si>
  <si>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</si>
  <si>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</si>
  <si>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</si>
  <si>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</si>
  <si>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</si>
  <si>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</si>
  <si>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</si>
  <si>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</si>
  <si>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</si>
  <si>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</si>
  <si>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</si>
  <si>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</si>
  <si>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</si>
  <si>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</si>
  <si>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</si>
  <si>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</si>
  <si>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</si>
  <si>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</si>
  <si>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</si>
  <si>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</si>
  <si>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</si>
  <si>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</si>
  <si>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</si>
  <si>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</si>
  <si>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</si>
  <si>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</si>
  <si>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</si>
  <si>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</si>
  <si>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</si>
  <si>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</si>
  <si>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</si>
  <si>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</si>
  <si>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</si>
  <si>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</si>
  <si>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</si>
  <si>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</si>
  <si>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</si>
  <si>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</si>
  <si>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</si>
  <si>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</si>
  <si>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</si>
  <si>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</si>
  <si>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</si>
  <si>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</si>
  <si>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</si>
  <si>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</si>
  <si>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</si>
  <si>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</si>
  <si>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</si>
  <si>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</si>
  <si>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</si>
  <si>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</si>
  <si>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</si>
  <si>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</si>
  <si>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</si>
  <si>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</si>
  <si>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</si>
  <si>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</si>
  <si>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</si>
  <si>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</si>
  <si>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</si>
  <si>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</si>
  <si>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</si>
  <si>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</si>
  <si>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</si>
  <si>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</si>
  <si>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</si>
  <si>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</si>
  <si>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</si>
  <si>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</si>
  <si>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</si>
  <si>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</si>
  <si>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</si>
  <si>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</si>
  <si>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</si>
  <si>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</si>
  <si>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</si>
  <si>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</si>
  <si>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</si>
  <si>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</si>
  <si>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</si>
  <si>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</si>
  <si>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</si>
  <si>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</si>
  <si>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</si>
  <si>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</si>
  <si>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</si>
  <si>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</si>
  <si>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</si>
  <si>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</si>
  <si>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</si>
  <si>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</si>
  <si>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</si>
  <si>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</si>
  <si>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</si>
  <si>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</si>
  <si>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</si>
  <si>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</si>
  <si>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</si>
  <si>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</si>
  <si>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</si>
  <si>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</si>
  <si>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</si>
  <si>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</si>
  <si>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</si>
  <si>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</si>
  <si>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</si>
  <si>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</si>
  <si>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</si>
  <si>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</si>
  <si>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</si>
  <si>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</si>
  <si>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</si>
  <si>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</si>
  <si>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</si>
  <si>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</si>
  <si>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</si>
  <si>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</si>
  <si>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</si>
  <si>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</si>
  <si>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</si>
  <si>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</si>
  <si>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</si>
  <si>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</si>
  <si>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</si>
  <si>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</si>
  <si>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</si>
  <si>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</si>
  <si>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</si>
  <si>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</si>
  <si>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</si>
  <si>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</si>
  <si>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</si>
  <si>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</si>
  <si>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</si>
  <si>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</si>
  <si>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</si>
  <si>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</si>
  <si>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</si>
  <si>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</si>
  <si>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</si>
  <si>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</si>
  <si>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</si>
  <si>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</si>
  <si>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</si>
  <si>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</si>
  <si>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</si>
  <si>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</si>
  <si>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</si>
  <si>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</si>
  <si>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</si>
  <si>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</si>
  <si>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</si>
  <si>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</si>
  <si>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</si>
  <si>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</si>
  <si>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</si>
  <si>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</si>
  <si>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</si>
  <si>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</si>
  <si>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</si>
  <si>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</si>
  <si>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</si>
  <si>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</si>
  <si>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</si>
  <si>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</si>
  <si>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</si>
  <si>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</si>
  <si>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</si>
  <si>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</si>
  <si>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</si>
  <si>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</si>
  <si>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</si>
  <si>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</si>
  <si>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</si>
  <si>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</si>
  <si>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</si>
  <si>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</si>
  <si>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</si>
  <si>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</si>
  <si>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</si>
  <si>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</si>
  <si>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</si>
  <si>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</si>
  <si>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</si>
  <si>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</si>
  <si>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</si>
  <si>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</si>
  <si>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</si>
  <si>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</si>
  <si>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</si>
  <si>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</si>
  <si>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</si>
  <si>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</si>
  <si>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</si>
  <si>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</si>
  <si>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</si>
  <si>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</si>
  <si>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</si>
  <si>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</si>
  <si>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</si>
  <si>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</si>
  <si>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</si>
  <si>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</si>
  <si>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</si>
  <si>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</si>
  <si>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</si>
  <si>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</si>
  <si>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</si>
  <si>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</si>
  <si>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</si>
  <si>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</si>
  <si>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</si>
  <si>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</si>
  <si>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</si>
  <si>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</si>
  <si>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</si>
  <si>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</si>
  <si>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</si>
  <si>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</si>
  <si>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</si>
  <si>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</si>
  <si>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</si>
  <si>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</si>
  <si>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</si>
  <si>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</si>
  <si>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</si>
  <si>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</si>
  <si>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</si>
  <si>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</si>
  <si>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</si>
  <si>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</si>
  <si>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</si>
  <si>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</si>
  <si>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</si>
  <si>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</si>
  <si>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</si>
  <si>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</si>
  <si>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</si>
  <si>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</si>
  <si>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</si>
  <si>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</si>
  <si>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</si>
  <si>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</si>
  <si>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</si>
  <si>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</si>
  <si>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</si>
  <si>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</si>
  <si>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</si>
  <si>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</si>
  <si>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</si>
  <si>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</si>
  <si>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</si>
  <si>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</si>
  <si>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</si>
  <si>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</si>
  <si>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</si>
  <si>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</si>
  <si>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</si>
  <si>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</si>
  <si>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</si>
  <si>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</si>
  <si>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</si>
  <si>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</si>
  <si>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</si>
  <si>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</si>
  <si>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</si>
  <si>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</si>
  <si>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</si>
  <si>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</si>
  <si>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</si>
  <si>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</si>
  <si>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</si>
  <si>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</si>
  <si>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</si>
  <si>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</si>
  <si>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</si>
  <si>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</si>
  <si>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</si>
  <si>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</si>
  <si>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</si>
  <si>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</si>
  <si>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</si>
  <si>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</si>
  <si>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</si>
  <si>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</si>
  <si>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</si>
  <si>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</si>
  <si>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</si>
  <si>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</si>
  <si>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</si>
  <si>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</si>
  <si>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</si>
  <si>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</si>
  <si>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</si>
  <si>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</si>
  <si>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</si>
  <si>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</si>
  <si>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</si>
  <si>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</si>
  <si>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</si>
  <si>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</si>
  <si>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</si>
  <si>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</si>
  <si>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</si>
  <si>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</si>
  <si>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</si>
  <si>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</si>
  <si>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</si>
  <si>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</si>
  <si>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</si>
  <si>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</si>
  <si>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</si>
  <si>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</si>
  <si>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</si>
  <si>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</si>
  <si>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</si>
  <si>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</si>
  <si>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</si>
  <si>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</si>
  <si>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</si>
  <si>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</si>
  <si>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</si>
  <si>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</si>
  <si>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</si>
  <si>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</si>
  <si>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</si>
  <si>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</si>
  <si>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</si>
  <si>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</si>
  <si>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</si>
  <si>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</si>
  <si>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</si>
  <si>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</si>
  <si>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</si>
  <si>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</si>
  <si>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</si>
  <si>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</si>
  <si>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</si>
  <si>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</si>
  <si>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</si>
  <si>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</si>
  <si>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</si>
  <si>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</si>
  <si>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</si>
  <si>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</si>
  <si>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</si>
  <si>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</si>
  <si>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</si>
  <si>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</si>
  <si>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</si>
  <si>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</si>
  <si>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</si>
  <si>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</si>
  <si>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</si>
  <si>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</si>
  <si>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</si>
  <si>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</si>
  <si>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</si>
  <si>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</si>
  <si>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</si>
  <si>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</si>
  <si>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</si>
  <si>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</si>
  <si>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</si>
  <si>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</si>
  <si>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</si>
  <si>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</si>
  <si>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</si>
  <si>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</si>
  <si>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</si>
  <si>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</si>
  <si>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</si>
  <si>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</si>
  <si>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</si>
  <si>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</si>
  <si>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</si>
  <si>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</si>
  <si>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</si>
  <si>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</si>
  <si>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</si>
  <si>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</si>
  <si>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</si>
  <si>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</si>
  <si>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</si>
  <si>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</si>
  <si>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</si>
  <si>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</si>
  <si>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</si>
  <si>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</si>
  <si>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</si>
  <si>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</si>
  <si>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</si>
  <si>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</si>
  <si>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</si>
  <si>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</si>
  <si>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</si>
  <si>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</si>
  <si>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</si>
  <si>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</si>
  <si>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</si>
  <si>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</si>
  <si>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</si>
  <si>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</si>
  <si>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</si>
  <si>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</si>
  <si>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</si>
  <si>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</si>
  <si>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</si>
  <si>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</si>
  <si>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</si>
  <si>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</si>
  <si>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</si>
  <si>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</si>
  <si>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</si>
  <si>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</si>
  <si>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</si>
  <si>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</si>
  <si>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</si>
  <si>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</si>
  <si>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</si>
  <si>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</si>
  <si>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</si>
  <si>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</si>
  <si>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</si>
  <si>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</si>
  <si>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</si>
  <si>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</si>
  <si>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</si>
  <si>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</si>
  <si>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</si>
  <si>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</si>
  <si>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</si>
  <si>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</si>
  <si>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</si>
  <si>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</si>
  <si>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</si>
  <si>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</si>
  <si>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</si>
  <si>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</si>
  <si>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</si>
  <si>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</si>
  <si>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</si>
  <si>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</si>
  <si>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</si>
  <si>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</si>
  <si>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</si>
  <si>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</si>
  <si>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</si>
  <si>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</si>
  <si>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</si>
  <si>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</si>
  <si>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</si>
  <si>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</si>
  <si>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</si>
  <si>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</si>
  <si>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</si>
  <si>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</si>
  <si>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</si>
  <si>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</si>
  <si>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</si>
  <si>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</si>
  <si>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</si>
  <si>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</si>
  <si>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</si>
  <si>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</si>
  <si>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</si>
  <si>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</si>
  <si>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</si>
  <si>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</si>
  <si>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</si>
  <si>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</si>
  <si>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</si>
  <si>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</si>
  <si>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</si>
  <si>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</si>
  <si>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</si>
  <si>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</si>
  <si>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</si>
  <si>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</si>
  <si>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</si>
  <si>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</si>
  <si>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</si>
  <si>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</si>
  <si>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</si>
  <si>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</si>
  <si>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</si>
  <si>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</si>
  <si>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</si>
  <si>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</si>
  <si>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</si>
  <si>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</si>
  <si>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</si>
  <si>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</si>
  <si>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</si>
  <si>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</si>
  <si>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</si>
  <si>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</si>
  <si>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</si>
  <si>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</si>
  <si>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</si>
  <si>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</si>
  <si>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</si>
  <si>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</si>
  <si>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</si>
  <si>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</si>
  <si>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</si>
  <si>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</si>
  <si>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</si>
  <si>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</si>
  <si>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</si>
  <si>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</si>
  <si>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</si>
  <si>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</si>
  <si>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</si>
  <si>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</si>
  <si>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</si>
  <si>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</si>
  <si>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</si>
  <si>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</si>
  <si>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</si>
  <si>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</si>
  <si>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</si>
  <si>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</si>
  <si>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</si>
  <si>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</si>
  <si>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</si>
  <si>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</si>
  <si>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</si>
  <si>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</si>
  <si>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</si>
  <si>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</si>
  <si>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</si>
  <si>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</si>
  <si>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</si>
  <si>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</si>
  <si>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</si>
  <si>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</si>
  <si>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</si>
  <si>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</si>
  <si>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</si>
  <si>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</si>
  <si>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</si>
  <si>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</si>
  <si>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</si>
  <si>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</si>
  <si>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</si>
  <si>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</si>
  <si>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</si>
  <si>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</si>
  <si>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</si>
  <si>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</si>
  <si>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</si>
  <si>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</si>
  <si>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</si>
  <si>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</si>
  <si>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</si>
  <si>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</si>
  <si>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</si>
  <si>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</si>
  <si>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</si>
  <si>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</si>
  <si>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</si>
  <si>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</si>
  <si>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</si>
  <si>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</si>
  <si>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</si>
  <si>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</si>
  <si>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</si>
  <si>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</si>
  <si>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</si>
  <si>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</si>
  <si>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</si>
  <si>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</si>
  <si>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</si>
  <si>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</si>
  <si>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</si>
  <si>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</si>
  <si>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</si>
  <si>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</si>
  <si>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</si>
  <si>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</si>
  <si>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</si>
  <si>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</si>
  <si>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</si>
  <si>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</si>
  <si>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</si>
  <si>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</si>
  <si>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</si>
  <si>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</si>
  <si>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</si>
  <si>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</si>
  <si>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</si>
  <si>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</si>
  <si>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</si>
  <si>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</si>
  <si>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</si>
  <si>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</si>
  <si>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</si>
  <si>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</si>
  <si>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</si>
  <si>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</si>
  <si>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</si>
  <si>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</si>
  <si>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</si>
  <si>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</si>
  <si>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</si>
  <si>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</si>
  <si>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</si>
  <si>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</si>
  <si>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</si>
  <si>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</si>
  <si>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</si>
  <si>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</si>
  <si>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</si>
  <si>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</si>
  <si>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</si>
  <si>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</si>
  <si>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</si>
  <si>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</si>
  <si>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</si>
  <si>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</si>
  <si>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</si>
  <si>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</si>
  <si>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</si>
  <si>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</si>
  <si>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</si>
  <si>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</si>
  <si>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</si>
  <si>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</si>
  <si>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</si>
  <si>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</si>
  <si>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</si>
  <si>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</si>
  <si>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</si>
  <si>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</si>
  <si>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</si>
  <si>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</si>
  <si>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</si>
  <si>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</si>
  <si>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</si>
  <si>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</si>
  <si>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</si>
  <si>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</si>
  <si>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</si>
  <si>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</si>
  <si>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</si>
  <si>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</si>
  <si>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</si>
  <si>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</si>
  <si>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</si>
  <si>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</si>
  <si>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</si>
  <si>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</si>
  <si>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</si>
  <si>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</si>
  <si>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</si>
  <si>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</si>
  <si>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</si>
  <si>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</si>
  <si>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</si>
  <si>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</si>
  <si>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</si>
  <si>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</si>
  <si>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</si>
  <si>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</si>
  <si>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</si>
  <si>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</si>
  <si>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</si>
  <si>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</si>
  <si>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</si>
  <si>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</si>
  <si>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</si>
  <si>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</si>
  <si>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</si>
  <si>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</si>
  <si>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</si>
  <si>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</si>
  <si>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</si>
  <si>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</si>
  <si>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</si>
  <si>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</si>
  <si>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</si>
  <si>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</si>
  <si>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</si>
  <si>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</si>
  <si>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</si>
  <si>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</si>
  <si>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</si>
  <si>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</si>
  <si>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</si>
  <si>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</si>
  <si>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</si>
  <si>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</si>
  <si>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</si>
  <si>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</si>
  <si>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</si>
  <si>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</si>
  <si>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</si>
  <si>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</si>
  <si>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</si>
  <si>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</si>
  <si>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</si>
  <si>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</si>
  <si>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</si>
  <si>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</si>
  <si>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</si>
  <si>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</si>
  <si>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</si>
  <si>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</si>
  <si>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</si>
  <si>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</si>
  <si>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</si>
  <si>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</si>
  <si>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</si>
  <si>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</si>
  <si>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</si>
  <si>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</si>
  <si>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</si>
  <si>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</si>
  <si>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</si>
  <si>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</si>
  <si>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</si>
  <si>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</si>
  <si>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</si>
  <si>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</si>
  <si>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</si>
  <si>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</si>
  <si>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</si>
  <si>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</si>
  <si>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</si>
  <si>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</si>
  <si>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</si>
  <si>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</si>
  <si>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</si>
  <si>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</si>
  <si>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</si>
  <si>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</si>
  <si>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</si>
  <si>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</si>
  <si>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</si>
  <si>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</si>
  <si>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</si>
  <si>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</si>
  <si>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</si>
  <si>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</si>
  <si>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</si>
  <si>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</si>
  <si>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</si>
  <si>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</si>
  <si>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</si>
  <si>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</si>
  <si>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</si>
  <si>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</si>
  <si>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</si>
  <si>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</si>
  <si>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</si>
  <si>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</si>
  <si>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</si>
  <si>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</si>
  <si>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</si>
  <si>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</si>
  <si>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</si>
  <si>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</si>
  <si>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</si>
  <si>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</si>
  <si>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</si>
  <si>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</si>
  <si>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</si>
  <si>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</si>
  <si>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</si>
  <si>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</si>
  <si>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</si>
  <si>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</si>
  <si>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</si>
  <si>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</si>
  <si>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</si>
  <si>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</si>
  <si>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</si>
  <si>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</si>
  <si>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</si>
  <si>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</si>
  <si>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</si>
  <si>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</si>
  <si>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</si>
  <si>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</si>
  <si>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</si>
  <si>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</si>
  <si>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</si>
  <si>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</si>
  <si>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</si>
  <si>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</si>
  <si>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</si>
  <si>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</si>
  <si>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</si>
  <si>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</si>
  <si>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</si>
  <si>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</si>
  <si>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</si>
  <si>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</si>
  <si>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</si>
  <si>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</si>
  <si>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</si>
  <si>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</si>
  <si>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</si>
  <si>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</si>
  <si>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</si>
  <si>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</si>
  <si>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</si>
  <si>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</si>
  <si>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</si>
  <si>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</si>
  <si>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</si>
  <si>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</si>
  <si>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</si>
  <si>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</si>
  <si>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</si>
  <si>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</si>
  <si>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</si>
  <si>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</si>
  <si>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</si>
  <si>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</si>
  <si>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</si>
  <si>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</si>
  <si>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</si>
  <si>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</si>
  <si>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</si>
  <si>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</si>
  <si>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</si>
  <si>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</si>
  <si>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</si>
  <si>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</si>
  <si>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</si>
  <si>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</si>
  <si>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</si>
  <si>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</si>
  <si>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</si>
  <si>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</si>
  <si>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</si>
  <si>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</si>
  <si>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</si>
  <si>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</si>
  <si>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</si>
  <si>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</si>
  <si>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</si>
  <si>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</si>
  <si>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</si>
  <si>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</si>
  <si>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</si>
  <si>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</si>
  <si>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</si>
  <si>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</si>
  <si>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</si>
  <si>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</si>
  <si>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</si>
  <si>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</si>
  <si>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</si>
  <si>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</si>
  <si>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</si>
  <si>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</si>
  <si>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</si>
  <si>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</si>
  <si>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</si>
  <si>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</si>
  <si>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</si>
  <si>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</si>
  <si>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</si>
  <si>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</si>
  <si>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</si>
  <si>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</si>
  <si>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</si>
  <si>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</si>
  <si>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</si>
  <si>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</si>
  <si>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</si>
  <si>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</si>
  <si>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</si>
  <si>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</si>
  <si>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</si>
  <si>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</si>
  <si>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</si>
  <si>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</si>
  <si>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</si>
  <si>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</si>
  <si>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</si>
  <si>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</si>
  <si>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</si>
  <si>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</si>
  <si>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</si>
  <si>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</si>
  <si>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</si>
  <si>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</si>
  <si>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</si>
  <si>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</si>
  <si>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</si>
  <si>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</si>
  <si>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</si>
  <si>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</si>
  <si>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</si>
  <si>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</si>
  <si>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</si>
  <si>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</si>
  <si>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</si>
  <si>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</si>
  <si>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</si>
  <si>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</si>
  <si>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</si>
  <si>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</si>
  <si>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</si>
  <si>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</si>
  <si>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</si>
  <si>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</si>
  <si>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</si>
  <si>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</si>
  <si>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</si>
  <si>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</si>
  <si>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</si>
  <si>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</si>
  <si>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</si>
  <si>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</si>
  <si>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</si>
  <si>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</si>
  <si>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</si>
  <si>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</si>
  <si>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</si>
  <si>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</si>
  <si>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</si>
  <si>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</si>
  <si>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</si>
  <si>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</si>
  <si>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</si>
  <si>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</si>
  <si>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</si>
  <si>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</si>
  <si>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</si>
  <si>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</si>
  <si>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</si>
  <si>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</si>
  <si>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</si>
  <si>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</si>
  <si>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</si>
  <si>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</si>
  <si>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</si>
  <si>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</si>
  <si>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</si>
  <si>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</si>
  <si>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</si>
  <si>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</si>
  <si>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</si>
  <si>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</si>
  <si>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</si>
  <si>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</si>
  <si>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</si>
  <si>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</si>
  <si>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</si>
  <si>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</si>
  <si>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</si>
  <si>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</si>
  <si>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</si>
  <si>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</si>
  <si>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</si>
  <si>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</si>
  <si>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</si>
  <si>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</si>
  <si>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</si>
  <si>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</si>
  <si>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</si>
  <si>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</si>
  <si>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</si>
  <si>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</si>
  <si>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</si>
  <si>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</si>
  <si>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</si>
  <si>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</si>
  <si>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</si>
  <si>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</si>
  <si>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</si>
  <si>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</si>
  <si>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</si>
  <si>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</si>
  <si>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</si>
  <si>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</si>
  <si>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</si>
  <si>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</si>
  <si>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</si>
  <si>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</si>
  <si>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</si>
  <si>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</si>
  <si>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</si>
  <si>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</si>
  <si>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</si>
  <si>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</si>
  <si>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</si>
  <si>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</si>
  <si>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</si>
  <si>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</si>
  <si>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</si>
  <si>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</si>
  <si>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</si>
  <si>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</si>
  <si>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</si>
  <si>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</si>
  <si>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</si>
  <si>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</si>
  <si>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</si>
  <si>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</si>
  <si>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</si>
  <si>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</si>
  <si>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</si>
  <si>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</si>
  <si>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</si>
  <si>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</si>
  <si>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</si>
  <si>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</si>
  <si>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</si>
  <si>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</si>
  <si>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</si>
  <si>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</si>
  <si>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</si>
  <si>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</si>
  <si>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</si>
  <si>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</si>
  <si>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</si>
  <si>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</si>
  <si>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</si>
  <si>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</si>
  <si>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</si>
  <si>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</si>
  <si>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</si>
  <si>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</si>
  <si>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</si>
  <si>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</si>
  <si>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</si>
  <si>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</si>
  <si>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</si>
  <si>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</si>
  <si>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</si>
  <si>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</si>
  <si>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</si>
  <si>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</si>
  <si>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</si>
  <si>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</si>
  <si>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</si>
  <si>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</si>
  <si>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</si>
  <si>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</si>
  <si>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</si>
  <si>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</si>
  <si>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</si>
  <si>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</si>
  <si>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</si>
  <si>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</si>
  <si>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</si>
  <si>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</si>
  <si>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</si>
  <si>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</si>
  <si>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</si>
  <si>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</si>
  <si>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</si>
  <si>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</si>
  <si>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</si>
  <si>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</si>
  <si>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</si>
  <si>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</si>
  <si>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</si>
  <si>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</si>
  <si>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</si>
  <si>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</si>
  <si>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</si>
  <si>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</si>
  <si>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</si>
  <si>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</si>
  <si>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</si>
  <si>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</si>
  <si>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</si>
  <si>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</si>
  <si>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</si>
  <si>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</si>
  <si>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</si>
  <si>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</si>
  <si>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</si>
  <si>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</si>
  <si>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</si>
  <si>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</si>
  <si>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</si>
  <si>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</si>
  <si>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</si>
  <si>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</si>
  <si>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</si>
  <si>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</si>
  <si>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</si>
  <si>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</si>
  <si>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</si>
  <si>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</si>
  <si>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</si>
  <si>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</si>
  <si>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</si>
  <si>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</si>
  <si>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</si>
  <si>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</si>
  <si>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</si>
  <si>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</si>
  <si>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</si>
  <si>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</si>
  <si>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</si>
  <si>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</si>
  <si>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</si>
  <si>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</si>
  <si>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</si>
  <si>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</si>
  <si>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</si>
  <si>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</si>
  <si>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</si>
  <si>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</si>
  <si>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</si>
  <si>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</si>
  <si>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</si>
  <si>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</si>
  <si>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</si>
  <si>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</si>
  <si>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</si>
  <si>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</si>
  <si>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</si>
  <si>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</si>
  <si>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</si>
  <si>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</si>
  <si>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</si>
  <si>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</si>
  <si>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</si>
  <si>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</si>
  <si>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</si>
  <si>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</si>
  <si>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</si>
  <si>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</si>
  <si>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</si>
  <si>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</si>
  <si>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</si>
  <si>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</si>
  <si>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</si>
  <si>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</si>
  <si>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</si>
  <si>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</si>
  <si>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</si>
  <si>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</si>
  <si>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</si>
  <si>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</si>
  <si>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</si>
  <si>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</si>
  <si>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</si>
  <si>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</si>
  <si>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</si>
  <si>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</si>
  <si>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</si>
  <si>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</si>
  <si>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</si>
  <si>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</si>
  <si>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</si>
  <si>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</si>
  <si>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</si>
  <si>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</si>
  <si>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</si>
  <si>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</si>
  <si>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</si>
  <si>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</si>
  <si>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</si>
  <si>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</si>
  <si>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</si>
  <si>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</si>
  <si>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</si>
  <si>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</si>
  <si>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</si>
  <si>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</si>
  <si>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</si>
  <si>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</si>
  <si>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</si>
  <si>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</si>
  <si>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</si>
  <si>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</si>
  <si>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</si>
  <si>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</si>
  <si>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</si>
  <si>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</si>
  <si>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</si>
  <si>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</si>
  <si>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</si>
  <si>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</si>
  <si>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</si>
  <si>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</si>
  <si>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</si>
  <si>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</si>
  <si>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</si>
  <si>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</si>
  <si>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</si>
  <si>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</si>
  <si>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</si>
  <si>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</si>
  <si>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</si>
  <si>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</si>
  <si>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</si>
  <si>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</si>
  <si>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</si>
  <si>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</si>
  <si>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</si>
  <si>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</si>
  <si>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</si>
  <si>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</si>
  <si>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</si>
  <si>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</si>
  <si>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</si>
  <si>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</si>
  <si>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</si>
  <si>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</si>
  <si>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</si>
  <si>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</si>
  <si>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</si>
  <si>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</si>
  <si>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</si>
  <si>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</si>
  <si>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</si>
  <si>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</si>
  <si>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</si>
  <si>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</si>
  <si>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</si>
  <si>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</si>
  <si>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</si>
  <si>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</si>
  <si>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</si>
  <si>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</si>
  <si>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</si>
  <si>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</si>
  <si>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</si>
  <si>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</si>
  <si>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</si>
  <si>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</si>
  <si>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</si>
  <si>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</si>
  <si>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</si>
  <si>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</si>
  <si>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</si>
  <si>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</si>
  <si>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</si>
  <si>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</si>
  <si>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</si>
  <si>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</si>
  <si>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</si>
  <si>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</si>
  <si>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</si>
  <si>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</si>
  <si>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</si>
  <si>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</si>
  <si>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</si>
  <si>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</si>
  <si>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</si>
  <si>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</si>
  <si>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</si>
  <si>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</si>
  <si>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</si>
  <si>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</si>
  <si>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</si>
  <si>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</si>
  <si>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</si>
  <si>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</si>
  <si>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</si>
  <si>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</si>
  <si>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</si>
  <si>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</si>
  <si>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</si>
  <si>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</si>
  <si>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</si>
  <si>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</si>
  <si>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</si>
  <si>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</si>
  <si>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</si>
  <si>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</si>
  <si>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</si>
  <si>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</si>
  <si>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</si>
  <si>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</si>
  <si>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</si>
  <si>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</si>
  <si>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</si>
  <si>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</si>
  <si>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</si>
  <si>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</si>
  <si>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</si>
  <si>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</si>
  <si>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</si>
  <si>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</si>
  <si>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</si>
  <si>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</si>
  <si>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</si>
  <si>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</si>
  <si>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</si>
  <si>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</si>
  <si>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</si>
  <si>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</si>
  <si>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</si>
  <si>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</si>
  <si>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</si>
  <si>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</si>
  <si>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</si>
  <si>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</si>
  <si>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</si>
  <si>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</si>
  <si>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</si>
  <si>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</si>
  <si>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</si>
  <si>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</si>
  <si>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</si>
  <si>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</si>
  <si>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</si>
  <si>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</si>
  <si>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</si>
  <si>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</si>
  <si>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</si>
  <si>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</si>
  <si>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</si>
  <si>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</si>
  <si>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</si>
  <si>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</si>
  <si>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</si>
  <si>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</si>
  <si>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</si>
  <si>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</si>
  <si>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</si>
  <si>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</si>
  <si>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</si>
  <si>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</si>
  <si>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</si>
  <si>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</si>
  <si>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</si>
  <si>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</si>
  <si>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</si>
  <si>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</si>
  <si>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</si>
  <si>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</si>
  <si>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</si>
  <si>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</si>
  <si>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</si>
  <si>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</si>
  <si>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</si>
  <si>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</si>
  <si>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</si>
  <si>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</si>
  <si>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</si>
  <si>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</si>
  <si>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</si>
  <si>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</si>
  <si>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</si>
  <si>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</si>
  <si>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</si>
  <si>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</si>
  <si>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</si>
  <si>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</si>
  <si>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</si>
  <si>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</si>
  <si>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</si>
  <si>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</si>
  <si>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</si>
  <si>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</si>
  <si>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</si>
  <si>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</si>
  <si>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</si>
  <si>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</si>
  <si>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</si>
  <si>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</si>
  <si>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</si>
  <si>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</si>
  <si>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</si>
  <si>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</si>
  <si>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</si>
  <si>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</si>
  <si>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</si>
  <si>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</si>
  <si>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</si>
  <si>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</si>
  <si>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</si>
  <si>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</si>
  <si>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</si>
  <si>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</si>
  <si>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</si>
  <si>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</si>
  <si>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</si>
  <si>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</si>
  <si>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</si>
  <si>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</si>
  <si>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</si>
  <si>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</si>
  <si>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</si>
  <si>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</si>
  <si>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</si>
  <si>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</si>
  <si>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</si>
  <si>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</si>
  <si>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</si>
  <si>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</si>
  <si>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</si>
  <si>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</si>
  <si>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</si>
  <si>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</si>
  <si>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</si>
  <si>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</si>
  <si>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</si>
  <si>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</si>
  <si>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</si>
  <si>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</si>
  <si>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</si>
  <si>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</si>
  <si>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</si>
  <si>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</si>
  <si>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</si>
  <si>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</si>
  <si>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</si>
  <si>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</si>
  <si>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</si>
  <si>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</si>
  <si>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</si>
  <si>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</si>
  <si>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</si>
  <si>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</si>
  <si>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</si>
  <si>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</si>
  <si>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</si>
  <si>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</si>
  <si>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</si>
  <si>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</si>
  <si>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</si>
  <si>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</si>
  <si>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</si>
  <si>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</si>
  <si>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</si>
  <si>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</si>
  <si>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</si>
  <si>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</si>
  <si>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</si>
  <si>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</si>
  <si>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</si>
  <si>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</si>
  <si>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</si>
  <si>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</si>
  <si>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</si>
  <si>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</si>
  <si>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</si>
  <si>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</si>
  <si>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</si>
  <si>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</si>
  <si>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</si>
  <si>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</si>
  <si>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</si>
  <si>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</si>
  <si>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</si>
  <si>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</si>
  <si>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</si>
  <si>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</si>
  <si>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</si>
  <si>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</si>
  <si>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</si>
  <si>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</si>
  <si>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</si>
  <si>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</si>
  <si>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</si>
  <si>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</si>
  <si>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</si>
  <si>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</si>
  <si>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</si>
  <si>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</si>
  <si>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</si>
  <si>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</si>
  <si>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</si>
  <si>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</si>
  <si>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</si>
  <si>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</si>
  <si>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</si>
  <si>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</si>
  <si>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</si>
  <si>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</si>
  <si>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</si>
  <si>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</si>
  <si>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</si>
  <si>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</si>
  <si>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</si>
  <si>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</si>
  <si>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</si>
  <si>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</si>
  <si>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</si>
  <si>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</si>
  <si>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</si>
  <si>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</si>
  <si>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</si>
  <si>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</si>
  <si>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</si>
  <si>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</si>
  <si>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</si>
  <si>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</si>
  <si>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</si>
  <si>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</si>
  <si>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</si>
  <si>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</si>
  <si>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</si>
  <si>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</si>
  <si>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</si>
  <si>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</si>
  <si>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</si>
  <si>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</si>
  <si>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</si>
  <si>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</si>
  <si>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</si>
  <si>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</si>
  <si>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</si>
  <si>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</si>
  <si>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</si>
  <si>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</si>
  <si>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</si>
  <si>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</si>
  <si>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</si>
  <si>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</si>
  <si>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</si>
  <si>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</si>
  <si>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</si>
  <si>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</si>
  <si>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</si>
  <si>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</si>
  <si>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</si>
  <si>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</si>
  <si>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</si>
  <si>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</si>
  <si>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</si>
  <si>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</si>
  <si>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</si>
  <si>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</si>
  <si>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</si>
  <si>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</si>
  <si>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</si>
  <si>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</si>
  <si>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</si>
  <si>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</si>
  <si>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</si>
  <si>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</si>
  <si>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</si>
  <si>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</si>
  <si>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</si>
  <si>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</si>
  <si>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</si>
  <si>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</si>
  <si>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</si>
  <si>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</si>
  <si>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</si>
  <si>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</si>
  <si>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</si>
  <si>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</si>
  <si>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</si>
  <si>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</si>
  <si>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</si>
  <si>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</si>
  <si>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</si>
  <si>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</si>
  <si>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</si>
  <si>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</si>
  <si>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</si>
  <si>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</si>
  <si>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</si>
  <si>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</si>
  <si>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</si>
  <si>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</si>
  <si>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</si>
  <si>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</si>
  <si>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</si>
  <si>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</si>
  <si>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</si>
  <si>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</si>
  <si>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</si>
  <si>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</si>
  <si>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</si>
  <si>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</si>
  <si>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</si>
  <si>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</si>
  <si>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</si>
  <si>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</si>
  <si>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</si>
  <si>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</si>
  <si>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</si>
  <si>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</si>
  <si>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</si>
  <si>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</si>
  <si>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</si>
  <si>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</si>
  <si>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</si>
  <si>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</si>
  <si>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</si>
  <si>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</si>
  <si>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</si>
  <si>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</si>
  <si>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</si>
  <si>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</si>
  <si>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</si>
  <si>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</si>
  <si>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</si>
  <si>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</si>
  <si>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</si>
  <si>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</si>
  <si>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</si>
  <si>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</si>
  <si>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</si>
  <si>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</si>
  <si>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</si>
  <si>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</si>
  <si>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</si>
  <si>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</si>
  <si>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</si>
  <si>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</si>
  <si>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</si>
  <si>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</si>
  <si>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</si>
  <si>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</si>
  <si>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</si>
  <si>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</si>
  <si>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</si>
  <si>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</si>
  <si>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</si>
  <si>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</si>
  <si>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</si>
  <si>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</si>
  <si>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</si>
  <si>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</si>
  <si>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</si>
  <si>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</si>
  <si>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</si>
  <si>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</si>
  <si>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</si>
  <si>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</si>
  <si>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</si>
  <si>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</si>
  <si>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</si>
  <si>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</si>
  <si>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</si>
  <si>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</si>
  <si>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</si>
  <si>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</si>
  <si>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</si>
  <si>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</si>
  <si>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</si>
  <si>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</si>
  <si>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</si>
  <si>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</si>
  <si>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</si>
  <si>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</si>
  <si>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</si>
  <si>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</si>
  <si>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</si>
  <si>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</si>
  <si>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</si>
  <si>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</si>
  <si>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</si>
  <si>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</si>
  <si>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</si>
  <si>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</si>
  <si>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</si>
  <si>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</si>
  <si>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</si>
  <si>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</si>
  <si>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</si>
  <si>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</si>
  <si>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</si>
  <si>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</si>
  <si>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</si>
  <si>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</si>
  <si>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</si>
  <si>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</si>
  <si>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</si>
  <si>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</si>
  <si>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</si>
  <si>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</si>
  <si>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</si>
  <si>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</si>
  <si>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</si>
  <si>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</si>
  <si>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</si>
  <si>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</si>
  <si>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</si>
  <si>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</si>
  <si>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</si>
  <si>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</si>
  <si>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</si>
  <si>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</si>
  <si>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</si>
  <si>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</si>
  <si>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</si>
  <si>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</si>
  <si>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</si>
  <si>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</si>
  <si>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</si>
  <si>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</si>
  <si>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</si>
  <si>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</si>
  <si>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</si>
  <si>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</si>
  <si>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</si>
  <si>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</si>
  <si>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</si>
  <si>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</si>
  <si>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</si>
  <si>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</si>
  <si>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</si>
  <si>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</si>
  <si>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</si>
  <si>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</si>
  <si>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</si>
  <si>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</si>
  <si>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</si>
  <si>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</si>
  <si>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</si>
  <si>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</si>
  <si>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</si>
  <si>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</si>
  <si>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</si>
  <si>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</si>
  <si>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</si>
  <si>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</si>
  <si>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</si>
  <si>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</si>
  <si>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</si>
  <si>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</si>
  <si>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</si>
  <si>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</si>
  <si>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</si>
  <si>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</si>
  <si>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</si>
  <si>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</si>
  <si>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</si>
  <si>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</si>
  <si>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</si>
  <si>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</si>
  <si>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</si>
  <si>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</si>
  <si>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</si>
  <si>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</si>
  <si>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</si>
  <si>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</si>
  <si>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</si>
  <si>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</si>
  <si>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</si>
  <si>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</si>
  <si>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</si>
  <si>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</si>
  <si>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</si>
  <si>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</si>
  <si>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</si>
  <si>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</si>
  <si>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</si>
  <si>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</si>
  <si>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</si>
  <si>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</si>
  <si>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</si>
  <si>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</si>
  <si>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</si>
  <si>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</si>
  <si>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</si>
  <si>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</si>
  <si>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</si>
  <si>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</si>
  <si>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</si>
  <si>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</si>
  <si>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</si>
  <si>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</si>
  <si>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</si>
  <si>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</si>
  <si>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</si>
  <si>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</si>
  <si>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</si>
  <si>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</si>
  <si>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</si>
  <si>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</si>
  <si>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</si>
  <si>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</si>
  <si>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</si>
  <si>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</si>
  <si>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</si>
  <si>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</si>
  <si>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</si>
  <si>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</si>
  <si>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</si>
  <si>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</si>
  <si>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</si>
  <si>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</si>
  <si>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</si>
  <si>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</si>
  <si>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</si>
  <si>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</si>
  <si>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</si>
  <si>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</si>
  <si>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</si>
  <si>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</si>
  <si>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</si>
  <si>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</si>
  <si>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</si>
  <si>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</si>
  <si>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</si>
  <si>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</si>
  <si>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</si>
  <si>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</si>
  <si>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</si>
  <si>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</si>
  <si>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</si>
  <si>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</si>
  <si>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</si>
  <si>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</si>
  <si>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</si>
  <si>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</si>
  <si>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</si>
  <si>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</si>
  <si>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</si>
  <si>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</si>
  <si>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</si>
  <si>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</si>
  <si>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</si>
  <si>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</si>
  <si>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</si>
  <si>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</si>
  <si>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</si>
  <si>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</si>
  <si>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</si>
  <si>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</si>
  <si>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</si>
  <si>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</si>
  <si>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</si>
  <si>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</si>
  <si>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</si>
  <si>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</si>
  <si>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</si>
  <si>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</si>
  <si>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</si>
  <si>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</si>
  <si>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</si>
  <si>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</si>
  <si>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</si>
  <si>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</si>
  <si>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</si>
  <si>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</si>
  <si>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</si>
  <si>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</si>
  <si>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</si>
  <si>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</si>
  <si>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</si>
  <si>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</si>
  <si>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</si>
  <si>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</si>
  <si>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</si>
  <si>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</si>
  <si>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</si>
  <si>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</si>
  <si>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</si>
  <si>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</si>
  <si>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</si>
  <si>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</si>
  <si>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</si>
  <si>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</si>
  <si>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</si>
  <si>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</si>
  <si>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</si>
  <si>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</si>
  <si>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</si>
  <si>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</si>
  <si>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</si>
  <si>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</si>
  <si>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</si>
  <si>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</si>
  <si>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</si>
  <si>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</si>
  <si>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</si>
  <si>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</si>
  <si>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</si>
  <si>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</si>
  <si>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</si>
  <si>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</si>
  <si>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</si>
  <si>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</si>
  <si>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</si>
  <si>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</si>
  <si>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</si>
  <si>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</si>
  <si>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</si>
  <si>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</si>
  <si>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</si>
  <si>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</si>
  <si>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</si>
  <si>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</si>
  <si>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</si>
  <si>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</si>
  <si>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</si>
  <si>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</si>
  <si>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</si>
  <si>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</si>
  <si>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</si>
  <si>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</si>
  <si>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</si>
  <si>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</si>
  <si>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</si>
  <si>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</si>
  <si>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</si>
  <si>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</si>
  <si>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</si>
  <si>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</si>
  <si>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</si>
  <si>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</si>
  <si>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</si>
  <si>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</si>
  <si>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</si>
  <si>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</si>
  <si>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</si>
  <si>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</si>
  <si>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</si>
  <si>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</si>
  <si>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</si>
  <si>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</si>
  <si>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</si>
  <si>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</si>
  <si>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</si>
  <si>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</si>
  <si>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</si>
  <si>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</si>
  <si>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</si>
  <si>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</si>
  <si>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</si>
  <si>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</si>
  <si>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</si>
  <si>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</si>
  <si>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</si>
  <si>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</si>
  <si>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</si>
  <si>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</si>
  <si>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</si>
  <si>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</si>
  <si>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</si>
  <si>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</si>
  <si>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</si>
  <si>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</si>
  <si>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</si>
  <si>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</si>
  <si>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</si>
  <si>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</si>
  <si>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</si>
  <si>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</si>
  <si>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</si>
  <si>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</si>
  <si>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</si>
  <si>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</si>
  <si>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</si>
  <si>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</si>
  <si>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</si>
  <si>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</si>
  <si>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</si>
  <si>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</si>
  <si>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</si>
  <si>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</si>
  <si>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</si>
  <si>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</si>
  <si>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</si>
  <si>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</si>
  <si>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</si>
  <si>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</si>
  <si>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</si>
  <si>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</si>
  <si>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</si>
  <si>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</si>
  <si>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</si>
  <si>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</si>
  <si>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</si>
  <si>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</si>
  <si>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</si>
  <si>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</si>
  <si>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</si>
  <si>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</si>
  <si>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</si>
  <si>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</si>
  <si>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</si>
  <si>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</si>
  <si>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</si>
  <si>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</si>
  <si>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</si>
  <si>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</si>
  <si>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</si>
  <si>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</si>
  <si>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</si>
  <si>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</si>
  <si>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</si>
  <si>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</si>
  <si>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</si>
  <si>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</si>
  <si>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</si>
  <si>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</si>
  <si>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</si>
  <si>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</si>
  <si>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</si>
  <si>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</si>
  <si>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</si>
  <si>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</si>
  <si>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</si>
  <si>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</si>
  <si>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</si>
  <si>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</si>
  <si>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</si>
  <si>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</si>
  <si>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</si>
  <si>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</si>
  <si>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</si>
  <si>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</si>
  <si>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</si>
  <si>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</si>
  <si>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</si>
  <si>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</si>
  <si>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</si>
  <si>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</si>
  <si>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</si>
  <si>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</si>
  <si>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</si>
  <si>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</si>
  <si>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</si>
  <si>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</si>
  <si>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</si>
  <si>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</si>
  <si>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</si>
  <si>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</si>
  <si>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</si>
  <si>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</si>
  <si>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</si>
  <si>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</si>
  <si>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</si>
  <si>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</si>
  <si>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</si>
  <si>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</si>
  <si>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</si>
  <si>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</si>
  <si>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</si>
  <si>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</si>
  <si>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</si>
  <si>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</si>
  <si>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</si>
  <si>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</si>
  <si>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</si>
  <si>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</si>
  <si>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</si>
  <si>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</si>
  <si>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</si>
  <si>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</si>
  <si>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</si>
  <si>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</si>
  <si>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</si>
  <si>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</si>
  <si>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</si>
  <si>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</si>
  <si>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</si>
  <si>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</si>
  <si>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</si>
  <si>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</si>
  <si>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</si>
  <si>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</si>
  <si>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</si>
  <si>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</si>
  <si>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</si>
  <si>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</si>
  <si>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</si>
  <si>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</si>
  <si>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</si>
  <si>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</si>
  <si>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</si>
  <si>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</si>
  <si>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</si>
  <si>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</si>
  <si>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</si>
  <si>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</si>
  <si>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</si>
  <si>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</si>
  <si>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</si>
  <si>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</si>
  <si>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</si>
  <si>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</si>
  <si>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</si>
  <si>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</si>
  <si>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</si>
  <si>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</si>
  <si>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</si>
  <si>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</si>
  <si>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</si>
  <si>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</si>
  <si>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</si>
  <si>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</si>
  <si>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</si>
  <si>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</si>
  <si>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</si>
  <si>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</si>
  <si>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</si>
  <si>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</si>
  <si>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</si>
  <si>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</si>
  <si>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</si>
  <si>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</si>
  <si>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</si>
  <si>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</si>
  <si>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</si>
  <si>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</si>
  <si>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</si>
  <si>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</si>
  <si>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</si>
  <si>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</si>
  <si>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</si>
  <si>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</si>
  <si>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</si>
  <si>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</si>
  <si>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</si>
  <si>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</si>
  <si>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</si>
  <si>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</si>
  <si>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</si>
  <si>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</si>
  <si>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</si>
  <si>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</si>
  <si>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</si>
  <si>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</si>
  <si>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</si>
  <si>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</si>
  <si>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</si>
  <si>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</si>
  <si>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</si>
  <si>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</si>
  <si>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</si>
  <si>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</si>
  <si>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</si>
  <si>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</si>
  <si>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</si>
  <si>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</si>
  <si>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</si>
  <si>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</si>
  <si>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</si>
  <si>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</si>
  <si>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</si>
  <si>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</si>
  <si>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</si>
  <si>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</si>
  <si>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</si>
  <si>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</si>
  <si>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</si>
  <si>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</si>
  <si>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</si>
  <si>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</si>
  <si>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</si>
  <si>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</si>
  <si>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</si>
  <si>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</si>
  <si>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</si>
  <si>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</si>
  <si>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</si>
  <si>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</si>
  <si>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</si>
  <si>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</si>
  <si>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</si>
  <si>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</si>
  <si>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</si>
  <si>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</si>
  <si>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</si>
  <si>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</si>
  <si>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</si>
  <si>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</si>
  <si>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</si>
  <si>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</si>
  <si>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</si>
  <si>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</si>
  <si>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</si>
  <si>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</si>
  <si>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</si>
  <si>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</si>
  <si>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</si>
  <si>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</si>
  <si>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</si>
  <si>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</si>
  <si>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</si>
  <si>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</si>
  <si>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</si>
  <si>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</si>
  <si>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</si>
  <si>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</si>
  <si>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</si>
  <si>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</si>
  <si>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</si>
  <si>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</si>
  <si>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</si>
  <si>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</si>
  <si>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</si>
  <si>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</si>
  <si>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</si>
  <si>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</si>
  <si>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</si>
  <si>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</si>
  <si>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</si>
  <si>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</si>
  <si>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</si>
  <si>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</si>
  <si>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</si>
  <si>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</si>
  <si>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</si>
  <si>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</si>
  <si>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</si>
  <si>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</si>
  <si>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</si>
  <si>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</si>
  <si>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</si>
  <si>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</si>
  <si>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</si>
  <si>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</si>
  <si>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</si>
  <si>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</si>
  <si>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</si>
  <si>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</si>
  <si>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</si>
  <si>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</si>
  <si>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</si>
  <si>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</si>
  <si>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</si>
  <si>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</si>
  <si>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</si>
  <si>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</si>
  <si>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</si>
  <si>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</si>
  <si>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</si>
  <si>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</si>
  <si>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</si>
  <si>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</si>
  <si>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</si>
  <si>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</si>
  <si>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</si>
  <si>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</si>
  <si>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</si>
  <si>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</si>
  <si>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</si>
  <si>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</si>
  <si>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</si>
  <si>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</si>
  <si>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</si>
  <si>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</si>
  <si>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</si>
  <si>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</si>
  <si>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</si>
  <si>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</si>
  <si>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</si>
  <si>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</si>
  <si>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</si>
  <si>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</si>
  <si>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</si>
  <si>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</si>
  <si>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</si>
  <si>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</si>
  <si>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</si>
  <si>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</si>
  <si>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</si>
  <si>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</si>
  <si>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</si>
  <si>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</si>
  <si>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</si>
  <si>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</si>
  <si>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</si>
  <si>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</si>
  <si>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</si>
  <si>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</si>
  <si>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</si>
  <si>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</si>
  <si>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</si>
  <si>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</si>
  <si>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</si>
  <si>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</si>
  <si>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</si>
  <si>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</si>
  <si>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</si>
  <si>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</si>
  <si>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</si>
  <si>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</si>
  <si>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</si>
  <si>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</si>
  <si>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</si>
  <si>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</si>
  <si>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</si>
  <si>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</si>
  <si>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</si>
  <si>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</si>
  <si>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</si>
  <si>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</si>
  <si>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</si>
  <si>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</si>
  <si>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</si>
  <si>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</si>
  <si>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</si>
  <si>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</si>
  <si>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</si>
  <si>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</si>
  <si>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</si>
  <si>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</si>
  <si>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</si>
  <si>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</si>
  <si>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</si>
  <si>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</si>
  <si>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</si>
  <si>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</si>
  <si>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</si>
  <si>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</si>
  <si>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</si>
  <si>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</si>
  <si>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</si>
  <si>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</si>
  <si>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</si>
  <si>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</si>
  <si>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</si>
  <si>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</si>
  <si>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</si>
  <si>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</si>
  <si>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</si>
  <si>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</si>
  <si>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</si>
  <si>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</si>
  <si>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</si>
  <si>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</si>
  <si>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</si>
  <si>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</si>
  <si>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</si>
  <si>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</si>
  <si>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</si>
  <si>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</si>
  <si>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</si>
  <si>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</si>
  <si>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</si>
  <si>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</si>
  <si>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</si>
  <si>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</si>
  <si>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</si>
  <si>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</si>
  <si>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</si>
  <si>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</si>
  <si>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</si>
  <si>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</si>
  <si>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</si>
  <si>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</si>
  <si>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</si>
  <si>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</si>
  <si>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</si>
  <si>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</si>
  <si>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</si>
  <si>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</si>
  <si>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</si>
  <si>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</si>
  <si>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</si>
  <si>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</si>
  <si>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</si>
  <si>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</si>
  <si>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</si>
  <si>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</si>
  <si>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</si>
  <si>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</si>
  <si>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</si>
  <si>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</si>
  <si>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</si>
  <si>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</si>
  <si>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</si>
  <si>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</si>
  <si>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</si>
  <si>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</si>
  <si>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</si>
  <si>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</si>
  <si>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</si>
  <si>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</si>
  <si>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</si>
  <si>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</si>
  <si>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</si>
  <si>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</si>
  <si>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</si>
  <si>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</si>
  <si>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</si>
  <si>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</si>
  <si>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</si>
  <si>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</si>
  <si>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</si>
  <si>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</si>
  <si>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</si>
  <si>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</si>
  <si>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</si>
  <si>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</si>
  <si>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</si>
  <si>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</si>
  <si>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</si>
  <si>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</si>
  <si>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</si>
  <si>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</si>
  <si>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</si>
  <si>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</si>
  <si>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</si>
  <si>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</si>
  <si>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</si>
  <si>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</si>
  <si>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</si>
  <si>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</si>
  <si>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</si>
  <si>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</si>
  <si>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</si>
  <si>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</si>
  <si>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</si>
  <si>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</si>
  <si>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</si>
  <si>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</si>
  <si>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</si>
  <si>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</si>
  <si>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</si>
  <si>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</si>
  <si>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</si>
  <si>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</si>
  <si>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</si>
  <si>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</si>
  <si>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</si>
  <si>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</si>
  <si>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</si>
  <si>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</si>
  <si>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</si>
  <si>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</si>
  <si>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</si>
  <si>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</si>
  <si>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</si>
  <si>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</si>
  <si>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</si>
  <si>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</si>
  <si>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</si>
  <si>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</si>
  <si>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</si>
  <si>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</si>
  <si>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</si>
  <si>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</si>
  <si>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</si>
  <si>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</si>
  <si>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</si>
  <si>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</si>
  <si>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</si>
  <si>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</si>
  <si>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</si>
  <si>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</si>
  <si>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</si>
  <si>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</si>
  <si>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</si>
  <si>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</si>
  <si>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</si>
  <si>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</si>
  <si>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</si>
  <si>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</si>
  <si>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</si>
  <si>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</si>
  <si>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</si>
  <si>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</si>
  <si>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</si>
  <si>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</si>
  <si>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</si>
  <si>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</si>
  <si>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</si>
  <si>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</si>
  <si>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</si>
  <si>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</si>
  <si>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</si>
  <si>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</si>
  <si>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</si>
  <si>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</si>
  <si>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</si>
  <si>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</si>
  <si>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</si>
  <si>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</si>
  <si>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</si>
  <si>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</si>
  <si>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</si>
  <si>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</si>
  <si>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</si>
  <si>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</si>
  <si>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</si>
  <si>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</si>
  <si>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</si>
  <si>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</si>
  <si>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</si>
  <si>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</si>
  <si>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</si>
  <si>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</si>
  <si>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</si>
  <si>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</si>
  <si>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</si>
  <si>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</si>
  <si>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</si>
  <si>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</si>
  <si>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</si>
  <si>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</si>
  <si>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</si>
  <si>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</si>
  <si>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</si>
  <si>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</si>
  <si>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</si>
  <si>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</si>
  <si>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</si>
  <si>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</si>
  <si>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</si>
  <si>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</si>
  <si>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</si>
  <si>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</si>
  <si>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</si>
  <si>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</si>
  <si>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</si>
  <si>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</si>
  <si>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</si>
  <si>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</si>
  <si>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</si>
  <si>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</si>
  <si>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</si>
  <si>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</si>
  <si>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</si>
  <si>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</si>
  <si>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</si>
  <si>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</si>
  <si>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</si>
  <si>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</si>
  <si>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</si>
  <si>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</si>
  <si>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</si>
  <si>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</si>
  <si>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</si>
  <si>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</si>
  <si>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</si>
  <si>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</si>
  <si>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</si>
  <si>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</si>
  <si>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</si>
  <si>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</si>
  <si>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</si>
  <si>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</si>
  <si>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</si>
  <si>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</si>
  <si>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</si>
  <si>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</si>
  <si>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</si>
  <si>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</si>
  <si>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</si>
  <si>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</si>
  <si>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</si>
  <si>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</si>
  <si>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</si>
  <si>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</si>
  <si>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</si>
  <si>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</si>
  <si>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</si>
  <si>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</si>
  <si>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</si>
  <si>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</si>
  <si>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</si>
  <si>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</si>
  <si>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</si>
  <si>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</si>
  <si>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</si>
  <si>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</si>
  <si>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</si>
  <si>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</si>
  <si>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</si>
  <si>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</si>
  <si>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</si>
  <si>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</si>
  <si>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</si>
  <si>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</si>
  <si>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</si>
  <si>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</si>
  <si>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</si>
  <si>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</si>
  <si>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</si>
  <si>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</si>
  <si>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</si>
  <si>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</si>
  <si>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</si>
  <si>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</si>
  <si>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</si>
  <si>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</si>
  <si>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</si>
  <si>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</si>
  <si>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</si>
  <si>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</si>
  <si>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</si>
  <si>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</si>
  <si>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</si>
  <si>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</si>
  <si>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</si>
  <si>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</si>
  <si>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</si>
  <si>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</si>
  <si>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</si>
  <si>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</si>
  <si>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</si>
  <si>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</si>
  <si>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</si>
  <si>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</si>
  <si>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</si>
  <si>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</si>
  <si>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</si>
  <si>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</si>
  <si>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</si>
  <si>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</si>
  <si>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</si>
  <si>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</si>
  <si>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</si>
  <si>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</si>
  <si>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</si>
  <si>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</si>
  <si>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</si>
  <si>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</si>
  <si>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</si>
  <si>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</si>
  <si>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</si>
  <si>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</si>
  <si>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</si>
  <si>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</si>
  <si>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</si>
  <si>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</si>
  <si>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</si>
  <si>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</si>
  <si>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</si>
  <si>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</si>
  <si>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</si>
  <si>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</si>
  <si>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</si>
  <si>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</si>
  <si>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</si>
  <si>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</si>
  <si>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</si>
  <si>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</si>
  <si>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</si>
  <si>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</si>
  <si>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</si>
  <si>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</si>
  <si>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</si>
  <si>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</si>
  <si>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</si>
  <si>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</si>
  <si>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</si>
  <si>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</si>
  <si>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</si>
  <si>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</si>
  <si>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</si>
  <si>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</si>
  <si>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</si>
  <si>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</si>
  <si>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</si>
  <si>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</si>
  <si>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</si>
  <si>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</si>
  <si>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</si>
  <si>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</si>
  <si>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</si>
  <si>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</si>
  <si>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</si>
  <si>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</si>
  <si>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</si>
  <si>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</si>
  <si>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</si>
  <si>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</si>
  <si>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</si>
  <si>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</si>
  <si>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</si>
  <si>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</si>
  <si>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</si>
  <si>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</si>
  <si>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</si>
  <si>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</si>
  <si>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</si>
  <si>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</si>
  <si>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</si>
  <si>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</si>
  <si>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</si>
  <si>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</si>
  <si>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</si>
  <si>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</si>
  <si>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</si>
  <si>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</si>
  <si>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</si>
  <si>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</si>
  <si>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</si>
  <si>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</si>
  <si>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</si>
  <si>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</si>
  <si>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</si>
  <si>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</si>
  <si>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</si>
  <si>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</si>
  <si>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</si>
  <si>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</si>
  <si>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</si>
  <si>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</si>
  <si>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</si>
  <si>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</si>
  <si>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</si>
  <si>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</si>
  <si>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</si>
  <si>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</si>
  <si>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</si>
  <si>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</si>
  <si>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</si>
  <si>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</si>
  <si>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</si>
  <si>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</si>
  <si>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</si>
  <si>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</si>
  <si>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</si>
  <si>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</si>
  <si>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</si>
  <si>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</si>
  <si>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</si>
  <si>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</si>
  <si>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</si>
  <si>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</si>
  <si>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</si>
  <si>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</si>
  <si>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</si>
  <si>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</si>
  <si>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</si>
  <si>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</si>
  <si>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</si>
  <si>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</si>
  <si>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</si>
  <si>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</si>
  <si>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</si>
  <si>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</si>
  <si>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</si>
  <si>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</si>
  <si>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</si>
  <si>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</si>
  <si>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</si>
  <si>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</si>
  <si>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</si>
  <si>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</si>
  <si>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</si>
  <si>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</si>
  <si>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</si>
  <si>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</si>
  <si>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</si>
  <si>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</si>
  <si>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</si>
  <si>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</si>
  <si>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</si>
  <si>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</si>
  <si>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</si>
  <si>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</si>
  <si>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</si>
  <si>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</si>
  <si>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</si>
  <si>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</si>
  <si>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</si>
  <si>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</si>
  <si>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</si>
  <si>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</si>
  <si>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</si>
  <si>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</si>
  <si>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</si>
  <si>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</si>
  <si>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</si>
  <si>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</si>
  <si>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</si>
  <si>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</si>
  <si>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</si>
  <si>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</si>
  <si>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</si>
  <si>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</si>
  <si>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</si>
  <si>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</si>
  <si>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</si>
  <si>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</si>
  <si>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</si>
  <si>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</si>
  <si>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</si>
  <si>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</si>
  <si>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</si>
  <si>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</si>
  <si>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</si>
  <si>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</si>
  <si>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</si>
  <si>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</si>
  <si>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</si>
  <si>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</si>
  <si>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</si>
  <si>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</si>
  <si>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</si>
  <si>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</si>
  <si>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</si>
  <si>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</si>
  <si>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</si>
  <si>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</si>
  <si>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</si>
  <si>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</si>
  <si>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</si>
  <si>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</si>
  <si>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</si>
  <si>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</si>
  <si>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</si>
  <si>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</si>
  <si>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</si>
  <si>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</si>
  <si>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</si>
  <si>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</si>
  <si>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</si>
  <si>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</si>
  <si>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</si>
  <si>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</si>
  <si>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</si>
  <si>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</si>
  <si>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</si>
  <si>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</si>
  <si>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</si>
  <si>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</si>
  <si>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</si>
  <si>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</si>
  <si>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</si>
  <si>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</si>
  <si>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</si>
  <si>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</si>
  <si>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</si>
  <si>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</si>
  <si>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</si>
  <si>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</si>
  <si>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</si>
  <si>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</si>
  <si>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</si>
  <si>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</si>
  <si>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</si>
  <si>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</si>
  <si>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</si>
  <si>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</si>
  <si>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</si>
  <si>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</si>
  <si>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</si>
  <si>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</si>
  <si>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</si>
  <si>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</si>
  <si>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</si>
  <si>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</si>
  <si>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</si>
  <si>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</si>
  <si>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</si>
  <si>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</si>
  <si>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</si>
  <si>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</si>
  <si>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</si>
  <si>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</si>
  <si>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</si>
  <si>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</si>
  <si>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</si>
  <si>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</si>
  <si>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</si>
  <si>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</si>
  <si>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</si>
  <si>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</si>
  <si>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</si>
  <si>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</si>
  <si>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</si>
  <si>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</si>
  <si>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</si>
  <si>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</si>
  <si>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</si>
  <si>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</si>
  <si>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</si>
  <si>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</si>
  <si>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</si>
  <si>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</si>
  <si>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</si>
  <si>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</si>
  <si>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</si>
  <si>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</si>
  <si>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</si>
  <si>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</si>
  <si>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</si>
  <si>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</si>
  <si>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</si>
  <si>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</si>
  <si>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</si>
  <si>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</si>
  <si>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</si>
  <si>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</si>
  <si>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</si>
  <si>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</si>
  <si>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</si>
  <si>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</si>
  <si>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</si>
  <si>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</si>
  <si>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</si>
  <si>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</si>
  <si>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</si>
  <si>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</si>
  <si>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</si>
  <si>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</si>
  <si>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</si>
  <si>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</si>
  <si>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</si>
  <si>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</si>
  <si>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</si>
  <si>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</si>
  <si>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</si>
  <si>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</si>
  <si>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</si>
  <si>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</si>
  <si>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</si>
  <si>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</si>
  <si>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</si>
  <si>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</si>
  <si>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</si>
  <si>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</si>
  <si>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</si>
  <si>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</si>
  <si>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</si>
  <si>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</si>
  <si>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</si>
  <si>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</si>
  <si>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</si>
  <si>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</si>
  <si>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</si>
  <si>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</si>
  <si>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</si>
  <si>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</si>
  <si>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</si>
  <si>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</si>
  <si>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</si>
  <si>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</si>
  <si>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</si>
  <si>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</si>
  <si>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</si>
  <si>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</si>
  <si>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</si>
  <si>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</si>
  <si>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</si>
  <si>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</si>
  <si>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</si>
  <si>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</si>
  <si>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</si>
  <si>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</si>
  <si>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</si>
  <si>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</si>
  <si>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</si>
  <si>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</si>
  <si>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</si>
  <si>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</si>
  <si>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</si>
  <si>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</si>
  <si>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</si>
  <si>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</si>
  <si>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</si>
  <si>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</si>
  <si>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</si>
  <si>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</si>
  <si>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</si>
  <si>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</si>
  <si>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</si>
  <si>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</si>
  <si>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</si>
  <si>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</si>
  <si>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</si>
  <si>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</si>
  <si>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</si>
  <si>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</si>
  <si>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</si>
  <si>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</si>
  <si>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</si>
  <si>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</si>
  <si>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</si>
  <si>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</si>
  <si>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</si>
  <si>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</si>
  <si>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</si>
  <si>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</si>
  <si>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</si>
  <si>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</si>
  <si>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</si>
  <si>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</si>
  <si>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</si>
  <si>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</si>
  <si>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</si>
  <si>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</si>
  <si>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</si>
  <si>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</si>
  <si>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</si>
  <si>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</si>
  <si>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</si>
  <si>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</si>
  <si>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</si>
  <si>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</si>
  <si>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</si>
  <si>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</si>
  <si>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</si>
  <si>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</si>
  <si>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</si>
  <si>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</si>
  <si>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</si>
  <si>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</si>
  <si>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</si>
  <si>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</si>
  <si>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</si>
  <si>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</si>
  <si>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</si>
  <si>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</si>
  <si>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</si>
  <si>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</si>
  <si>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</si>
  <si>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</si>
  <si>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</si>
  <si>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</si>
  <si>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</si>
  <si>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</si>
  <si>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</si>
  <si>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</si>
  <si>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</si>
  <si>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</si>
  <si>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</si>
  <si>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</si>
  <si>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</si>
  <si>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</si>
  <si>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</si>
  <si>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</si>
  <si>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</si>
  <si>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</si>
  <si>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</si>
  <si>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</si>
  <si>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</si>
  <si>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</si>
  <si>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</si>
  <si>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</si>
  <si>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</si>
  <si>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</si>
  <si>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</si>
  <si>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</si>
  <si>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</si>
  <si>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</si>
  <si>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</si>
  <si>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</si>
  <si>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</si>
  <si>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</si>
  <si>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</si>
  <si>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</si>
  <si>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</si>
  <si>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</si>
  <si>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</si>
  <si>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</si>
  <si>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</si>
  <si>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</si>
  <si>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</si>
  <si>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</si>
  <si>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</si>
  <si>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</si>
  <si>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</si>
  <si>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</si>
  <si>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</si>
  <si>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</si>
  <si>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</si>
  <si>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</si>
  <si>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</si>
  <si>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</si>
  <si>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</si>
  <si>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</si>
  <si>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</si>
  <si>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</si>
  <si>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</si>
  <si>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</si>
  <si>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</si>
  <si>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</si>
  <si>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</si>
  <si>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</si>
  <si>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</si>
  <si>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</si>
  <si>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</si>
  <si>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</si>
  <si>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</si>
  <si>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</si>
  <si>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</si>
  <si>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</si>
  <si>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</si>
  <si>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</si>
  <si>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</si>
  <si>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</si>
  <si>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</si>
  <si>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</si>
  <si>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</si>
  <si>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</si>
  <si>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</si>
  <si>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</si>
  <si>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</si>
  <si>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</si>
  <si>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</si>
  <si>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</si>
  <si>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</si>
  <si>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</si>
  <si>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</si>
  <si>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</si>
  <si>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</si>
  <si>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</si>
  <si>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</si>
  <si>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</si>
  <si>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</si>
  <si>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</si>
  <si>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</si>
  <si>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</si>
  <si>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</si>
  <si>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</si>
  <si>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</si>
  <si>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</si>
  <si>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</si>
  <si>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</si>
  <si>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</si>
  <si>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</si>
  <si>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</si>
  <si>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</si>
  <si>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</si>
  <si>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</si>
  <si>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</si>
  <si>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</si>
  <si>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</si>
  <si>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</si>
  <si>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</si>
  <si>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</si>
  <si>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</si>
  <si>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</si>
  <si>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</si>
  <si>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</si>
  <si>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</si>
  <si>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</si>
  <si>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</si>
  <si>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</si>
  <si>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</si>
  <si>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</si>
  <si>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</si>
  <si>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</si>
  <si>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</si>
  <si>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</si>
  <si>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</si>
  <si>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</si>
  <si>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</si>
  <si>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</si>
  <si>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</si>
  <si>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</si>
  <si>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</si>
  <si>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</si>
  <si>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</si>
  <si>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</si>
  <si>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</si>
  <si>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</si>
  <si>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</si>
  <si>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</si>
  <si>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</si>
  <si>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</si>
  <si>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</si>
  <si>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</si>
  <si>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</si>
  <si>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</si>
  <si>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</si>
  <si>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</si>
  <si>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</si>
  <si>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</si>
  <si>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</si>
  <si>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</si>
  <si>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</si>
  <si>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</si>
  <si>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</si>
  <si>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</si>
  <si>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</si>
  <si>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</si>
  <si>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</si>
  <si>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</si>
  <si>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</si>
  <si>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</si>
  <si>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</si>
  <si>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</si>
  <si>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</si>
  <si>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</si>
  <si>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</si>
  <si>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</si>
  <si>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</si>
  <si>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</si>
  <si>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</si>
  <si>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</si>
  <si>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</si>
  <si>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</si>
  <si>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</si>
  <si>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</si>
  <si>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</si>
  <si>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</si>
  <si>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</si>
  <si>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</si>
  <si>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</si>
  <si>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</si>
  <si>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</si>
  <si>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</si>
  <si>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</si>
  <si>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</si>
  <si>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</si>
  <si>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</si>
  <si>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</si>
  <si>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</si>
  <si>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</si>
  <si>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</si>
  <si>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</si>
  <si>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</si>
  <si>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</si>
  <si>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</si>
  <si>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</si>
  <si>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</si>
  <si>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</si>
  <si>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</si>
  <si>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</si>
  <si>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</si>
  <si>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</si>
  <si>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</si>
  <si>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</si>
  <si>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</si>
  <si>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</si>
  <si>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</si>
  <si>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</si>
  <si>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</si>
  <si>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</si>
  <si>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</si>
  <si>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</si>
  <si>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</si>
  <si>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</si>
  <si>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</si>
  <si>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</si>
  <si>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</si>
  <si>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</si>
  <si>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</si>
  <si>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</si>
  <si>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</si>
  <si>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</si>
  <si>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</si>
  <si>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</si>
  <si>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</si>
  <si>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</si>
  <si>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</si>
  <si>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</si>
  <si>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</si>
  <si>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</si>
  <si>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</si>
  <si>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</si>
  <si>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</si>
  <si>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</si>
  <si>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</si>
  <si>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</si>
  <si>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</si>
  <si>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</si>
  <si>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</si>
  <si>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</si>
  <si>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</si>
  <si>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</si>
  <si>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</si>
  <si>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</si>
  <si>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</si>
  <si>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</si>
  <si>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</si>
  <si>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</si>
  <si>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</si>
  <si>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</si>
  <si>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</si>
  <si>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</si>
  <si>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</si>
  <si>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</si>
  <si>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</si>
  <si>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</si>
  <si>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</si>
  <si>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</si>
  <si>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</si>
  <si>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</si>
  <si>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</si>
  <si>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</si>
  <si>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</si>
  <si>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</si>
  <si>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</si>
  <si>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</si>
  <si>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</si>
  <si>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</si>
  <si>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</si>
  <si>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</si>
  <si>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</si>
  <si>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</si>
  <si>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</si>
  <si>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</si>
  <si>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</si>
  <si>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</si>
  <si>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</si>
  <si>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</si>
  <si>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</si>
  <si>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</si>
  <si>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</si>
  <si>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</si>
  <si>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</si>
  <si>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</si>
  <si>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</si>
  <si>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</si>
  <si>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</si>
  <si>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</si>
  <si>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</si>
  <si>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</si>
  <si>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</si>
  <si>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</si>
  <si>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</si>
  <si>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</si>
  <si>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</si>
  <si>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</si>
  <si>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</si>
  <si>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</si>
  <si>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</si>
  <si>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</si>
  <si>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</si>
  <si>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</si>
  <si>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</si>
  <si>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</si>
  <si>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</si>
  <si>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</si>
  <si>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</si>
  <si>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</si>
  <si>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</si>
  <si>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</si>
  <si>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</si>
  <si>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</si>
  <si>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</si>
  <si>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</si>
  <si>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</si>
  <si>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</si>
  <si>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</si>
  <si>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</si>
  <si>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</si>
  <si>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</si>
  <si>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</si>
  <si>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</si>
  <si>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</si>
  <si>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</si>
  <si>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</si>
  <si>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</si>
  <si>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</si>
  <si>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</si>
  <si>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</si>
  <si>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</si>
  <si>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</si>
  <si>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</si>
  <si>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</si>
  <si>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</si>
  <si>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</si>
  <si>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</si>
  <si>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</si>
  <si>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</si>
  <si>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</si>
  <si>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</si>
  <si>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</si>
  <si>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</si>
  <si>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</si>
  <si>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</si>
  <si>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</si>
  <si>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</si>
  <si>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</si>
  <si>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</si>
  <si>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</si>
  <si>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</si>
  <si>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</si>
  <si>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</si>
  <si>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</si>
  <si>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</si>
  <si>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</si>
  <si>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</si>
  <si>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</si>
  <si>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</si>
  <si>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</si>
  <si>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</si>
  <si>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</si>
  <si>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</si>
  <si>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</si>
  <si>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</si>
  <si>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</si>
  <si>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</si>
  <si>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</si>
  <si>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</si>
  <si>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</si>
  <si>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</si>
  <si>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</si>
  <si>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</si>
  <si>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</si>
  <si>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</si>
  <si>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</si>
  <si>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</si>
  <si>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</si>
  <si>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</si>
  <si>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</si>
  <si>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</si>
  <si>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</si>
  <si>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</si>
  <si>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</si>
  <si>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</si>
  <si>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</si>
  <si>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</si>
  <si>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</si>
  <si>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</si>
  <si>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</si>
  <si>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</si>
  <si>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</si>
  <si>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</si>
  <si>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</si>
  <si>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</si>
  <si>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</si>
  <si>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</si>
  <si>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</si>
  <si>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</si>
  <si>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</si>
  <si>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</si>
  <si>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</si>
  <si>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</si>
  <si>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</si>
  <si>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</si>
  <si>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</si>
  <si>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</si>
  <si>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</si>
  <si>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</si>
  <si>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</si>
  <si>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</si>
  <si>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</si>
  <si>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</si>
  <si>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</si>
  <si>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</si>
  <si>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</si>
  <si>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</si>
  <si>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</si>
  <si>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</si>
  <si>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</si>
  <si>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</si>
  <si>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</si>
  <si>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</si>
  <si>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</si>
  <si>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</si>
  <si>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</si>
  <si>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</si>
  <si>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</si>
  <si>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</si>
  <si>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</si>
  <si>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</si>
  <si>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</si>
  <si>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</si>
  <si>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</si>
  <si>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</si>
  <si>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</si>
  <si>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</si>
  <si>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</si>
  <si>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</si>
  <si>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</si>
  <si>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</si>
  <si>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</si>
  <si>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</si>
  <si>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</si>
  <si>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</si>
  <si>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</si>
  <si>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</si>
  <si>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</si>
  <si>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</si>
  <si>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</si>
  <si>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</si>
  <si>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</si>
  <si>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</si>
  <si>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</si>
  <si>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</si>
  <si>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</si>
  <si>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</si>
  <si>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</si>
  <si>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</si>
  <si>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</si>
  <si>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</si>
  <si>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</si>
  <si>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</si>
  <si>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</si>
  <si>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</si>
  <si>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</si>
  <si>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</si>
  <si>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</si>
  <si>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</si>
  <si>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</si>
  <si>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</si>
  <si>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</si>
  <si>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</si>
  <si>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</si>
  <si>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</si>
  <si>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</si>
  <si>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</si>
  <si>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</si>
  <si>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</si>
  <si>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</si>
  <si>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</si>
  <si>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</si>
  <si>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</si>
  <si>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</si>
  <si>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</si>
  <si>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</si>
  <si>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</si>
  <si>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</si>
  <si>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</si>
  <si>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</si>
  <si>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</si>
  <si>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</si>
  <si>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</si>
  <si>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</si>
  <si>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</si>
  <si>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</si>
  <si>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</si>
  <si>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</si>
  <si>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</si>
  <si>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</si>
  <si>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</si>
  <si>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</si>
  <si>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</si>
  <si>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</si>
  <si>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</si>
  <si>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</si>
  <si>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</si>
  <si>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</si>
  <si>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</si>
  <si>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</si>
  <si>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</si>
  <si>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</si>
  <si>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</si>
  <si>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</si>
  <si>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</si>
  <si>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</si>
  <si>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</si>
  <si>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</si>
  <si>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</si>
  <si>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</si>
  <si>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</si>
  <si>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</si>
  <si>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</si>
  <si>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</si>
  <si>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</si>
  <si>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</si>
  <si>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</si>
  <si>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</si>
  <si>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</si>
  <si>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</si>
  <si>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</si>
  <si>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</si>
  <si>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</si>
  <si>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</si>
  <si>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</si>
  <si>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</si>
  <si>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</si>
  <si>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</si>
  <si>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</si>
  <si>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</si>
  <si>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</si>
  <si>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</si>
  <si>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</si>
  <si>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</si>
  <si>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</si>
  <si>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</si>
  <si>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</si>
  <si>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</si>
  <si>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</si>
  <si>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</si>
  <si>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</si>
  <si>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</si>
  <si>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</si>
  <si>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</si>
  <si>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</si>
  <si>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</si>
  <si>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</si>
  <si>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</si>
  <si>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</si>
  <si>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</si>
  <si>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</si>
  <si>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</si>
  <si>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</si>
  <si>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</si>
  <si>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</si>
  <si>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</si>
  <si>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</si>
  <si>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</si>
  <si>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</si>
  <si>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</si>
  <si>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</si>
  <si>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</si>
  <si>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</si>
  <si>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</si>
  <si>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</si>
  <si>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</si>
  <si>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</si>
  <si>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</si>
  <si>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</si>
  <si>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</si>
  <si>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</si>
  <si>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</si>
  <si>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</si>
  <si>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</si>
  <si>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</si>
  <si>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</si>
  <si>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</si>
  <si>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</si>
  <si>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</si>
  <si>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</si>
  <si>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</si>
  <si>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</si>
  <si>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</si>
  <si>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</si>
  <si>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</si>
  <si>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</si>
  <si>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</si>
  <si>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</si>
  <si>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</si>
  <si>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</si>
  <si>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</si>
  <si>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</si>
  <si>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</si>
  <si>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</si>
  <si>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</si>
  <si>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</si>
  <si>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</si>
  <si>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</si>
  <si>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</si>
  <si>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</si>
  <si>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</si>
  <si>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</si>
  <si>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</si>
  <si>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</si>
  <si>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</si>
  <si>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</si>
  <si>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</si>
  <si>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</si>
  <si>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</si>
  <si>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</si>
  <si>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</si>
  <si>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</si>
  <si>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</si>
  <si>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</si>
  <si>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</si>
  <si>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</si>
  <si>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</si>
  <si>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</si>
  <si>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</si>
  <si>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</si>
  <si>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</si>
  <si>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</si>
  <si>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</si>
  <si>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</si>
  <si>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</si>
  <si>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</si>
  <si>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</si>
  <si>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</si>
  <si>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</si>
  <si>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</si>
  <si>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</si>
  <si>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</si>
  <si>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</si>
  <si>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</si>
  <si>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</si>
  <si>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</si>
  <si>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</si>
  <si>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</si>
  <si>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</si>
  <si>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</si>
  <si>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</si>
  <si>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</si>
  <si>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</si>
  <si>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</si>
  <si>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</si>
  <si>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</si>
  <si>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</si>
  <si>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</si>
  <si>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</si>
  <si>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</si>
  <si>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</si>
  <si>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</si>
  <si>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</si>
  <si>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</si>
  <si>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</si>
  <si>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</si>
  <si>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</si>
  <si>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</si>
  <si>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</si>
  <si>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</si>
  <si>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</si>
  <si>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</si>
  <si>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</si>
  <si>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</si>
  <si>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</si>
  <si>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</si>
  <si>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</si>
  <si>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</si>
  <si>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</si>
  <si>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</si>
  <si>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</si>
  <si>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</si>
  <si>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</si>
  <si>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</si>
  <si>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</si>
  <si>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</si>
  <si>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</si>
  <si>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</si>
  <si>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</si>
  <si>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</si>
  <si>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</si>
  <si>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</si>
  <si>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</si>
  <si>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</si>
  <si>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</si>
  <si>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</si>
  <si>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</si>
  <si>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</si>
  <si>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</si>
  <si>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</si>
  <si>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</si>
  <si>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</si>
  <si>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</si>
  <si>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</si>
  <si>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</si>
  <si>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</si>
  <si>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</si>
  <si>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</si>
  <si>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</si>
  <si>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</si>
  <si>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</si>
  <si>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</si>
  <si>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</si>
  <si>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</si>
  <si>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</si>
  <si>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</si>
  <si>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</si>
  <si>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</si>
  <si>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</si>
  <si>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</si>
  <si>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</si>
  <si>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</si>
  <si>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</si>
  <si>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</si>
  <si>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</si>
  <si>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</si>
  <si>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</si>
  <si>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</si>
  <si>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</si>
  <si>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</si>
  <si>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</si>
  <si>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</si>
  <si>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</si>
  <si>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</si>
  <si>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</si>
  <si>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</si>
  <si>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</si>
  <si>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</si>
  <si>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</si>
  <si>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</si>
  <si>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</si>
  <si>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</si>
  <si>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</si>
  <si>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</si>
  <si>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</si>
  <si>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</si>
  <si>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</si>
  <si>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</si>
  <si>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</si>
  <si>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</si>
  <si>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</si>
  <si>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</si>
  <si>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</si>
  <si>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</si>
  <si>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</si>
  <si>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</si>
  <si>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</si>
  <si>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</si>
  <si>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</si>
  <si>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</si>
  <si>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</si>
  <si>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</si>
  <si>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</si>
  <si>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</si>
  <si>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</si>
  <si>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</si>
  <si>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</si>
  <si>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</si>
  <si>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</si>
  <si>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</si>
  <si>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</si>
  <si>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</si>
  <si>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</si>
  <si>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</si>
  <si>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</si>
  <si>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</si>
  <si>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</si>
  <si>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</si>
  <si>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</si>
  <si>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</si>
  <si>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</si>
  <si>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</si>
  <si>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</si>
  <si>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</si>
  <si>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</si>
  <si>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</si>
  <si>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</si>
  <si>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</si>
  <si>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</si>
  <si>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</si>
  <si>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</si>
  <si>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</si>
  <si>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</si>
  <si>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</si>
  <si>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</si>
  <si>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</si>
  <si>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</si>
  <si>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</si>
  <si>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</si>
  <si>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</si>
  <si>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</si>
  <si>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</si>
  <si>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</si>
  <si>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</si>
  <si>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</si>
  <si>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</si>
  <si>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</si>
  <si>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</si>
  <si>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</si>
  <si>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</si>
  <si>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</si>
  <si>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</si>
  <si>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</si>
  <si>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</si>
  <si>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</si>
  <si>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</si>
  <si>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</si>
  <si>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</si>
  <si>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</si>
  <si>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</si>
  <si>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</si>
  <si>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</si>
  <si>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</si>
  <si>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</si>
  <si>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</si>
  <si>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</si>
  <si>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</si>
  <si>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</si>
  <si>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</si>
  <si>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</si>
  <si>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</si>
  <si>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</si>
  <si>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</si>
  <si>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</si>
  <si>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</si>
  <si>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</si>
  <si>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</si>
  <si>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</si>
  <si>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</si>
  <si>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</si>
  <si>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</si>
  <si>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</si>
  <si>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</si>
  <si>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</si>
  <si>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</si>
  <si>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</si>
  <si>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</si>
  <si>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</si>
  <si>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</si>
  <si>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</si>
  <si>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</si>
  <si>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</si>
  <si>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</si>
  <si>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</si>
  <si>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</si>
  <si>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</si>
  <si>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</si>
  <si>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</si>
  <si>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</si>
  <si>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</si>
  <si>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</si>
  <si>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</si>
  <si>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</si>
  <si>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</si>
  <si>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</si>
  <si>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</si>
  <si>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</si>
  <si>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</si>
  <si>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</si>
  <si>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</si>
  <si>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</si>
  <si>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</si>
  <si>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</si>
  <si>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</si>
  <si>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</si>
  <si>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</si>
  <si>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</si>
  <si>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</si>
  <si>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</si>
  <si>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</si>
  <si>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</si>
  <si>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</si>
  <si>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</si>
  <si>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</si>
  <si>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</si>
  <si>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</si>
  <si>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</si>
  <si>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</si>
  <si>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</si>
  <si>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</si>
  <si>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</si>
  <si>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</si>
  <si>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</si>
  <si>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</si>
  <si>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</si>
  <si>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</si>
  <si>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</si>
  <si>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</si>
  <si>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</si>
  <si>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</si>
  <si>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</si>
  <si>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</si>
  <si>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</si>
  <si>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</si>
  <si>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</si>
  <si>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</si>
  <si>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</si>
  <si>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</si>
  <si>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</si>
  <si>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</si>
  <si>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</si>
  <si>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</si>
  <si>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</si>
  <si>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</si>
  <si>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</si>
  <si>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</si>
  <si>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</si>
  <si>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</si>
  <si>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</si>
  <si>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</si>
  <si>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</si>
  <si>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</si>
  <si>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</si>
  <si>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</si>
  <si>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</si>
  <si>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</si>
  <si>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</si>
  <si>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</si>
  <si>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</si>
  <si>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</si>
  <si>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</si>
  <si>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</si>
  <si>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</si>
  <si>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</si>
  <si>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</si>
  <si>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</si>
  <si>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</si>
  <si>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</si>
  <si>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</si>
  <si>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</si>
  <si>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</si>
  <si>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</si>
  <si>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</si>
  <si>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</si>
  <si>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</si>
  <si>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</si>
  <si>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</si>
  <si>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</si>
  <si>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</si>
  <si>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</si>
  <si>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</si>
  <si>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</si>
  <si>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</si>
  <si>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</si>
  <si>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</si>
  <si>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</si>
  <si>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</si>
  <si>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</si>
  <si>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</si>
  <si>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</si>
  <si>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</si>
  <si>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</si>
  <si>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</si>
  <si>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</si>
  <si>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</si>
  <si>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</si>
  <si>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</si>
  <si>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</si>
  <si>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</si>
  <si>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</si>
  <si>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</si>
  <si>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</si>
  <si>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</si>
  <si>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</si>
  <si>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</si>
  <si>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</si>
  <si>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</si>
  <si>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</si>
  <si>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</si>
  <si>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</si>
  <si>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</si>
  <si>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</si>
  <si>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</si>
  <si>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</si>
  <si>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</si>
  <si>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</si>
  <si>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</si>
  <si>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</si>
  <si>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</si>
  <si>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</si>
  <si>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</si>
  <si>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</si>
  <si>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</si>
  <si>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</si>
  <si>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</si>
  <si>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</si>
  <si>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</si>
  <si>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</si>
  <si>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</si>
  <si>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</si>
  <si>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</si>
  <si>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</si>
  <si>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</si>
  <si>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</si>
  <si>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</si>
  <si>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</si>
  <si>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</si>
  <si>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</si>
  <si>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</si>
  <si>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</si>
  <si>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</si>
  <si>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</si>
  <si>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</si>
  <si>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</si>
  <si>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</si>
  <si>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</si>
  <si>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</si>
  <si>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</si>
  <si>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</si>
  <si>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</si>
  <si>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</si>
  <si>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</si>
  <si>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</si>
  <si>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</si>
  <si>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</si>
  <si>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</si>
  <si>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</si>
  <si>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</si>
  <si>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</si>
  <si>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</si>
  <si>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</si>
  <si>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</si>
  <si>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</si>
  <si>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</si>
  <si>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</si>
  <si>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</si>
  <si>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</si>
  <si>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</si>
  <si>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</si>
  <si>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</si>
  <si>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</si>
  <si>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</si>
  <si>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</si>
  <si>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</si>
  <si>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</si>
  <si>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</si>
  <si>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</si>
  <si>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</si>
  <si>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</si>
  <si>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</si>
  <si>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</si>
  <si>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</si>
  <si>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</si>
  <si>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</si>
  <si>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</si>
  <si>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</si>
  <si>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</si>
  <si>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</si>
  <si>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</si>
  <si>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</si>
  <si>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</si>
  <si>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</si>
  <si>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</si>
  <si>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</si>
  <si>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</si>
  <si>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</si>
  <si>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</si>
  <si>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</si>
  <si>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</si>
  <si>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</si>
  <si>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</si>
  <si>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</si>
  <si>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</si>
  <si>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</si>
  <si>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</si>
  <si>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</si>
  <si>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</si>
  <si>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</si>
  <si>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</si>
  <si>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</si>
  <si>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</si>
  <si>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</si>
  <si>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</si>
  <si>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</si>
  <si>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</si>
  <si>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</si>
  <si>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</si>
  <si>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</si>
  <si>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</si>
  <si>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</si>
  <si>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</si>
  <si>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</si>
  <si>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</si>
  <si>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</si>
  <si>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</si>
  <si>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</si>
  <si>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</si>
  <si>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</si>
  <si>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</si>
  <si>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</si>
  <si>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</si>
  <si>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</si>
  <si>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</si>
  <si>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</si>
  <si>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</si>
  <si>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</si>
  <si>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</si>
  <si>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</si>
  <si>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</si>
  <si>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</si>
  <si>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</si>
  <si>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</si>
  <si>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</si>
  <si>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</si>
  <si>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</si>
  <si>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</si>
  <si>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</si>
  <si>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</si>
  <si>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</si>
  <si>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</si>
  <si>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</si>
  <si>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</si>
  <si>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</si>
  <si>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</si>
  <si>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</si>
  <si>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</si>
  <si>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</si>
  <si>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</si>
  <si>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</si>
  <si>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</si>
  <si>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</si>
  <si>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</si>
  <si>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</si>
  <si>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</si>
  <si>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</si>
  <si>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</si>
  <si>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</si>
  <si>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</si>
  <si>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</si>
  <si>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</si>
  <si>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</si>
  <si>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</si>
  <si>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</si>
  <si>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</si>
  <si>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</si>
  <si>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</si>
  <si>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</si>
  <si>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</si>
  <si>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</si>
  <si>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</si>
  <si>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</si>
  <si>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</si>
  <si>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</si>
  <si>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</si>
  <si>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</si>
  <si>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</si>
  <si>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</si>
  <si>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</si>
  <si>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</si>
  <si>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</si>
  <si>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</si>
  <si>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</si>
  <si>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</si>
  <si>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</si>
  <si>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</si>
  <si>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</si>
  <si>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</si>
  <si>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</si>
  <si>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</si>
  <si>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</si>
  <si>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</si>
  <si>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</si>
  <si>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</si>
  <si>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</si>
  <si>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</si>
  <si>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</si>
  <si>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</si>
  <si>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</si>
  <si>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</si>
  <si>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</si>
  <si>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</si>
  <si>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</si>
  <si>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</si>
  <si>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</si>
  <si>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</si>
  <si>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</si>
  <si>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</si>
  <si>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</si>
  <si>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</si>
  <si>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</si>
  <si>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</si>
  <si>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</si>
  <si>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</si>
  <si>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</si>
  <si>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</si>
  <si>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</si>
  <si>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</si>
  <si>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</si>
  <si>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</si>
  <si>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</si>
  <si>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</si>
  <si>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</si>
  <si>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</si>
  <si>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</si>
  <si>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</si>
  <si>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</si>
  <si>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</si>
  <si>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</si>
  <si>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</si>
  <si>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</si>
  <si>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</si>
  <si>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</si>
  <si>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</si>
  <si>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</si>
  <si>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</si>
  <si>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</si>
  <si>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</si>
  <si>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</si>
  <si>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</si>
  <si>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</si>
  <si>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</si>
  <si>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</si>
  <si>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</si>
  <si>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</si>
  <si>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</si>
  <si>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</si>
  <si>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</si>
  <si>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</si>
  <si>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</si>
  <si>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</si>
  <si>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</si>
  <si>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</si>
  <si>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</si>
  <si>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</si>
  <si>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</si>
  <si>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</si>
  <si>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</si>
  <si>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</si>
  <si>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</si>
  <si>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</si>
  <si>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</si>
  <si>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</si>
  <si>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</si>
  <si>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</si>
  <si>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</si>
  <si>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</si>
  <si>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</si>
  <si>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</si>
  <si>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</si>
  <si>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</si>
  <si>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</si>
  <si>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</si>
  <si>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</si>
  <si>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</si>
  <si>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</si>
  <si>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</si>
  <si>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</si>
  <si>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</si>
  <si>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</si>
  <si>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</si>
  <si>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</si>
  <si>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</si>
  <si>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</si>
  <si>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</si>
  <si>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</si>
  <si>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</si>
  <si>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</si>
  <si>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</si>
  <si>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</si>
  <si>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</si>
  <si>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</si>
  <si>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</si>
  <si>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</si>
  <si>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</si>
  <si>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</si>
  <si>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</si>
  <si>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</si>
  <si>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</si>
  <si>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</si>
  <si>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</si>
  <si>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</si>
  <si>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</si>
  <si>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</si>
  <si>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</si>
  <si>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</si>
  <si>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</si>
  <si>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</si>
  <si>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</si>
  <si>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</si>
  <si>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</si>
  <si>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</si>
  <si>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</si>
  <si>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</si>
  <si>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</si>
  <si>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</si>
  <si>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</si>
  <si>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</si>
  <si>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</si>
  <si>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</si>
  <si>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</si>
  <si>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</si>
  <si>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</si>
  <si>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</si>
  <si>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</si>
  <si>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</si>
  <si>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</si>
  <si>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</si>
  <si>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</si>
  <si>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</si>
  <si>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</si>
  <si>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</si>
  <si>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</si>
  <si>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</si>
  <si>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</si>
  <si>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</si>
  <si>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</si>
  <si>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</si>
  <si>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</si>
  <si>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</si>
  <si>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</si>
  <si>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</si>
  <si>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</si>
  <si>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</si>
  <si>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</si>
  <si>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</si>
  <si>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</si>
  <si>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</si>
  <si>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</si>
  <si>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</si>
  <si>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</si>
  <si>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</si>
  <si>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</si>
  <si>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</si>
  <si>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</si>
  <si>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</si>
  <si>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</si>
  <si>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</si>
  <si>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</si>
  <si>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</si>
  <si>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</si>
  <si>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</si>
  <si>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</si>
  <si>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</si>
  <si>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</si>
  <si>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</si>
  <si>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</si>
  <si>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</si>
  <si>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</si>
  <si>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</si>
  <si>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</si>
  <si>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</si>
  <si>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</si>
  <si>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</si>
  <si>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</si>
  <si>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</si>
  <si>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</si>
  <si>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</si>
  <si>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</si>
  <si>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</si>
  <si>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</si>
  <si>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</si>
  <si>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</si>
  <si>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</si>
  <si>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</si>
  <si>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</si>
  <si>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</si>
  <si>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</si>
  <si>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</si>
  <si>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</si>
  <si>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</si>
  <si>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</si>
  <si>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</si>
  <si>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</si>
  <si>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</si>
  <si>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</si>
  <si>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</si>
  <si>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</si>
  <si>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</si>
  <si>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</si>
  <si>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</si>
  <si>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</si>
  <si>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</si>
  <si>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</si>
  <si>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</si>
  <si>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</si>
  <si>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</si>
  <si>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</si>
  <si>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</si>
  <si>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</si>
  <si>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</si>
  <si>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</si>
  <si>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</si>
  <si>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</si>
  <si>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</si>
  <si>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</si>
  <si>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</si>
  <si>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</si>
  <si>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</si>
  <si>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</si>
  <si>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</si>
  <si>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</si>
  <si>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</si>
  <si>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</si>
  <si>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</si>
  <si>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</si>
  <si>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</si>
  <si>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</si>
  <si>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</si>
  <si>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</si>
  <si>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</si>
  <si>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</si>
  <si>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</si>
  <si>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</si>
  <si>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</si>
  <si>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</si>
  <si>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</si>
  <si>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</si>
  <si>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</si>
  <si>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</si>
  <si>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</si>
  <si>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</si>
  <si>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</si>
  <si>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</si>
  <si>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</si>
  <si>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</si>
  <si>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</si>
  <si>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</si>
  <si>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</si>
  <si>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</si>
  <si>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</si>
  <si>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</si>
  <si>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</si>
  <si>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</si>
  <si>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</si>
  <si>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</si>
  <si>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</si>
  <si>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</si>
  <si>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</si>
  <si>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</si>
  <si>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</si>
  <si>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</si>
  <si>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</si>
  <si>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</si>
  <si>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</si>
  <si>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</si>
  <si>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</si>
  <si>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</si>
  <si>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</si>
  <si>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</si>
  <si>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</si>
  <si>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</si>
  <si>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</si>
  <si>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</si>
  <si>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</si>
  <si>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</si>
  <si>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</si>
  <si>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</si>
  <si>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</si>
  <si>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</si>
  <si>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</si>
  <si>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</si>
  <si>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</si>
  <si>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</si>
  <si>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</si>
  <si>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</si>
  <si>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</si>
  <si>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</si>
  <si>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</si>
  <si>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</si>
  <si>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</si>
  <si>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</si>
  <si>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</si>
  <si>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</si>
  <si>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</si>
  <si>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</si>
  <si>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</si>
  <si>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</si>
  <si>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</si>
  <si>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</si>
  <si>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</si>
  <si>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</si>
  <si>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</si>
  <si>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</si>
  <si>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</si>
  <si>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</si>
  <si>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</si>
  <si>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</si>
  <si>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</si>
  <si>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</si>
  <si>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</si>
  <si>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</si>
  <si>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</si>
  <si>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</si>
  <si>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</si>
  <si>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</si>
  <si>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</si>
  <si>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</si>
  <si>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</si>
  <si>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</si>
  <si>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</si>
  <si>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</si>
  <si>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</si>
  <si>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</si>
  <si>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</si>
  <si>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</si>
  <si>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</si>
  <si>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</si>
  <si>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</si>
  <si>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</si>
  <si>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</si>
  <si>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</si>
  <si>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</si>
  <si>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</si>
  <si>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</si>
  <si>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</si>
  <si>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</si>
  <si>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</si>
  <si>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</si>
  <si>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</si>
  <si>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</si>
  <si>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</si>
  <si>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</si>
  <si>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</si>
  <si>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</si>
  <si>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</si>
  <si>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</si>
  <si>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</si>
  <si>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</si>
  <si>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</si>
  <si>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</si>
  <si>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</si>
  <si>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</si>
  <si>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</si>
  <si>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</si>
  <si>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</si>
  <si>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</si>
  <si>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</si>
  <si>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</si>
  <si>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</si>
  <si>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</si>
  <si>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</si>
  <si>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</si>
  <si>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</si>
  <si>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</si>
  <si>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</si>
  <si>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</si>
  <si>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</si>
  <si>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</si>
  <si>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</si>
  <si>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</si>
  <si>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</si>
  <si>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</si>
  <si>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</si>
  <si>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</si>
  <si>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</si>
  <si>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</si>
  <si>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</si>
  <si>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</si>
  <si>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</si>
  <si>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</si>
  <si>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</si>
  <si>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</si>
  <si>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</si>
  <si>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</si>
  <si>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</si>
  <si>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</si>
  <si>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</si>
  <si>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</si>
  <si>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</si>
  <si>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</si>
  <si>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</si>
  <si>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</si>
  <si>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</si>
  <si>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</si>
  <si>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</si>
  <si>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</si>
  <si>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</si>
  <si>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</si>
  <si>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</si>
  <si>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</si>
  <si>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</si>
  <si>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</si>
  <si>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</si>
  <si>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</si>
  <si>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</si>
  <si>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</si>
  <si>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</si>
  <si>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</si>
  <si>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</si>
  <si>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</si>
  <si>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</si>
  <si>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</si>
  <si>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</si>
  <si>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</si>
  <si>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</si>
  <si>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</si>
  <si>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</si>
  <si>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</si>
  <si>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</si>
  <si>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</si>
  <si>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</si>
  <si>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</si>
  <si>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</si>
  <si>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</si>
  <si>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</si>
  <si>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</si>
  <si>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</si>
  <si>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</si>
  <si>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</si>
  <si>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</si>
  <si>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</si>
  <si>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</si>
  <si>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</si>
  <si>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</si>
  <si>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</si>
  <si>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</si>
  <si>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</si>
  <si>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</si>
  <si>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</si>
  <si>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</si>
  <si>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</si>
  <si>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</si>
  <si>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</si>
  <si>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</si>
  <si>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</si>
  <si>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</si>
  <si>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</si>
  <si>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</si>
  <si>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</si>
  <si>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</si>
  <si>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</si>
  <si>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</si>
  <si>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</si>
  <si>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</si>
  <si>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</si>
  <si>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</si>
  <si>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</si>
  <si>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</si>
  <si>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</si>
  <si>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</si>
  <si>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</si>
  <si>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</si>
  <si>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</si>
  <si>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</si>
  <si>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</si>
  <si>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</si>
  <si>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</si>
  <si>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</si>
  <si>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</si>
  <si>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</si>
  <si>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</si>
  <si>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</si>
  <si>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</si>
  <si>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</si>
  <si>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</si>
  <si>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</si>
  <si>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</si>
  <si>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</si>
  <si>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</si>
  <si>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</si>
  <si>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</si>
  <si>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</si>
  <si>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</si>
  <si>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</si>
  <si>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</si>
  <si>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</si>
  <si>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</si>
  <si>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</si>
  <si>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</si>
  <si>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</si>
  <si>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</si>
  <si>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</si>
  <si>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</si>
  <si>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</si>
  <si>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</si>
  <si>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</si>
  <si>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</si>
  <si>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</si>
  <si>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</si>
  <si>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</si>
  <si>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</si>
  <si>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</si>
  <si>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</si>
  <si>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</si>
  <si>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</si>
  <si>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</si>
  <si>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</si>
  <si>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</si>
  <si>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</si>
  <si>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</si>
  <si>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</si>
  <si>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</si>
  <si>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</si>
  <si>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</si>
  <si>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</si>
  <si>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</si>
  <si>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</si>
  <si>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</si>
  <si>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</si>
  <si>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</si>
  <si>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</si>
  <si>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</si>
  <si>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</si>
  <si>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</si>
  <si>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</si>
  <si>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</si>
  <si>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</si>
  <si>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</si>
  <si>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</si>
  <si>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</si>
  <si>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</si>
  <si>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</si>
  <si>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</si>
  <si>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</si>
  <si>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</si>
  <si>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</si>
  <si>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</si>
  <si>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</si>
  <si>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</si>
  <si>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</si>
  <si>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</si>
  <si>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</si>
  <si>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</si>
  <si>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</si>
  <si>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</si>
  <si>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</si>
  <si>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</si>
  <si>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</si>
  <si>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</si>
  <si>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</si>
  <si>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</si>
  <si>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</si>
  <si>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</si>
  <si>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</si>
  <si>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</si>
  <si>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</si>
  <si>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</si>
  <si>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</si>
  <si>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</si>
  <si>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</si>
  <si>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</si>
  <si>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</si>
  <si>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</si>
  <si>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</si>
  <si>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</si>
  <si>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</si>
  <si>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</si>
  <si>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</si>
  <si>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</si>
  <si>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</si>
  <si>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</si>
  <si>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</si>
  <si>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</si>
  <si>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</si>
  <si>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</si>
  <si>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</si>
  <si>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</si>
  <si>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</si>
  <si>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</si>
  <si>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</si>
  <si>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</si>
  <si>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</si>
  <si>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</si>
  <si>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</si>
  <si>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</si>
  <si>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</si>
  <si>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</si>
  <si>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</si>
  <si>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</si>
  <si>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</si>
  <si>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</si>
  <si>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</si>
  <si>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</si>
  <si>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</si>
  <si>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</si>
  <si>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</si>
  <si>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</si>
  <si>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</si>
  <si>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</si>
  <si>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</si>
  <si>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</si>
  <si>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</si>
  <si>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</si>
  <si>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</si>
  <si>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</si>
  <si>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</si>
  <si>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</si>
  <si>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</si>
  <si>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</si>
  <si>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</si>
  <si>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</si>
  <si>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</si>
  <si>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</si>
  <si>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</si>
  <si>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</si>
  <si>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</si>
  <si>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</si>
  <si>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</si>
  <si>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</si>
  <si>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</si>
  <si>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</si>
  <si>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</si>
  <si>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</si>
  <si>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</si>
  <si>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</si>
  <si>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</si>
  <si>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</si>
  <si>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</si>
  <si>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</si>
  <si>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</si>
  <si>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</si>
  <si>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</si>
  <si>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</si>
  <si>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</si>
  <si>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</si>
  <si>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</si>
  <si>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</si>
  <si>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</si>
  <si>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</si>
  <si>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</si>
  <si>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</si>
  <si>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</si>
  <si>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</si>
  <si>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</si>
  <si>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</si>
  <si>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</si>
  <si>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</si>
  <si>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</si>
  <si>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</si>
  <si>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</si>
  <si>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</si>
  <si>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</si>
  <si>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</si>
  <si>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</si>
  <si>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</si>
  <si>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</si>
  <si>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</si>
  <si>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</si>
  <si>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</si>
  <si>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</si>
  <si>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</si>
  <si>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</si>
  <si>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</si>
  <si>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</si>
  <si>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</si>
  <si>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</si>
  <si>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</si>
  <si>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</si>
  <si>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</si>
  <si>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</si>
  <si>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</si>
  <si>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</si>
  <si>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</si>
  <si>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</si>
  <si>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</si>
  <si>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</si>
  <si>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</si>
  <si>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</si>
  <si>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</si>
  <si>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</si>
  <si>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</si>
  <si>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</si>
  <si>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</si>
  <si>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</si>
  <si>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</si>
  <si>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</si>
  <si>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</si>
  <si>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</si>
  <si>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</si>
  <si>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</si>
  <si>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</si>
  <si>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</si>
  <si>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</si>
  <si>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</si>
  <si>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</si>
  <si>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</si>
  <si>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</si>
  <si>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</si>
  <si>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</si>
  <si>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</si>
  <si>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</si>
  <si>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</si>
  <si>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</si>
  <si>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</si>
  <si>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</si>
  <si>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</si>
  <si>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</si>
  <si>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</si>
  <si>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</si>
  <si>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</si>
  <si>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</si>
  <si>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</si>
  <si>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</si>
  <si>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</si>
  <si>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</si>
  <si>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</si>
  <si>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</si>
  <si>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</si>
  <si>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</si>
  <si>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</si>
  <si>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</si>
  <si>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</si>
  <si>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</si>
  <si>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</si>
  <si>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</si>
  <si>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</si>
  <si>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</si>
  <si>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</si>
  <si>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</si>
  <si>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</si>
  <si>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</si>
  <si>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</si>
  <si>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</si>
  <si>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</si>
  <si>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</si>
  <si>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</si>
  <si>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</si>
  <si>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</si>
  <si>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</si>
  <si>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</si>
  <si>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</si>
  <si>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</si>
  <si>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</si>
  <si>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</si>
  <si>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</si>
  <si>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</si>
  <si>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</si>
  <si>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</si>
  <si>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</si>
  <si>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</si>
  <si>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</si>
  <si>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</si>
  <si>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</si>
  <si>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</si>
  <si>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</si>
  <si>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</si>
  <si>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</si>
  <si>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</si>
  <si>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</si>
  <si>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</si>
  <si>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</si>
  <si>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</si>
  <si>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</si>
  <si>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</si>
  <si>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</si>
  <si>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</si>
  <si>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</si>
  <si>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</si>
  <si>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</si>
  <si>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</si>
  <si>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</si>
  <si>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</si>
  <si>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</si>
  <si>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</si>
  <si>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</si>
  <si>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</si>
  <si>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</si>
  <si>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</si>
  <si>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</si>
  <si>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</si>
  <si>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</si>
  <si>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</si>
  <si>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</si>
  <si>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</si>
  <si>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</si>
  <si>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</si>
  <si>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</si>
  <si>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</si>
  <si>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</si>
  <si>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</si>
  <si>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</si>
  <si>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</si>
  <si>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</si>
  <si>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</si>
  <si>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</si>
  <si>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</si>
  <si>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</si>
  <si>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</si>
  <si>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</si>
  <si>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</si>
  <si>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</si>
  <si>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</si>
  <si>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</si>
  <si>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</si>
  <si>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</si>
  <si>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</si>
  <si>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</si>
  <si>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</si>
  <si>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</si>
  <si>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</si>
  <si>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</si>
  <si>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</si>
  <si>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</si>
  <si>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</si>
  <si>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</si>
  <si>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</si>
  <si>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</si>
  <si>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</si>
  <si>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</si>
  <si>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</si>
  <si>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</si>
  <si>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</si>
  <si>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</si>
  <si>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</si>
  <si>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</si>
  <si>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</si>
  <si>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</si>
  <si>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</si>
  <si>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</si>
  <si>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</si>
  <si>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</si>
  <si>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</si>
  <si>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</si>
  <si>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</si>
  <si>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</si>
  <si>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</si>
  <si>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</si>
  <si>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</si>
  <si>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</si>
  <si>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</si>
  <si>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</si>
  <si>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</si>
  <si>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</si>
  <si>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</si>
  <si>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</si>
  <si>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</si>
  <si>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</si>
  <si>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</si>
  <si>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</si>
  <si>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</si>
  <si>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</si>
  <si>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</si>
  <si>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</si>
  <si>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</si>
  <si>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</si>
  <si>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</si>
  <si>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</si>
  <si>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</si>
  <si>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</si>
  <si>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</si>
  <si>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</si>
  <si>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</si>
  <si>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</si>
  <si>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</si>
  <si>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</si>
  <si>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</si>
  <si>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</si>
  <si>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</si>
  <si>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</si>
  <si>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</si>
  <si>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</si>
  <si>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</si>
  <si>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</si>
  <si>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</si>
  <si>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</si>
  <si>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</si>
  <si>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</si>
  <si>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</si>
  <si>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</si>
  <si>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</si>
  <si>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</si>
  <si>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</si>
  <si>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</si>
  <si>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</si>
  <si>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</si>
  <si>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</si>
  <si>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</si>
  <si>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</si>
  <si>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</si>
  <si>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</si>
  <si>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</si>
  <si>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</si>
  <si>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</si>
  <si>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</si>
  <si>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</si>
  <si>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</si>
  <si>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</si>
  <si>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</si>
  <si>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</si>
  <si>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</si>
  <si>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</si>
  <si>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</si>
  <si>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</si>
  <si>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</si>
  <si>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</si>
  <si>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</si>
  <si>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</si>
  <si>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</si>
  <si>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</si>
  <si>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</si>
  <si>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</si>
  <si>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</si>
  <si>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</si>
  <si>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</si>
  <si>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</si>
  <si>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</si>
  <si>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</si>
  <si>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</si>
  <si>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</si>
  <si>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</si>
  <si>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</si>
  <si>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</si>
  <si>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</si>
  <si>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</si>
  <si>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</si>
  <si>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</si>
  <si>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</si>
  <si>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</si>
  <si>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</si>
  <si>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</si>
  <si>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</si>
  <si>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</si>
  <si>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</si>
  <si>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</si>
  <si>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</si>
  <si>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</si>
  <si>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</si>
  <si>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</si>
  <si>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</si>
  <si>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</si>
  <si>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</si>
  <si>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</si>
  <si>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</si>
  <si>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</si>
  <si>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</si>
  <si>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</si>
  <si>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</si>
  <si>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</si>
  <si>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</si>
  <si>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</si>
  <si>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</si>
  <si>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</si>
  <si>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</si>
  <si>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</si>
  <si>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</si>
  <si>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</si>
  <si>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</si>
  <si>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</si>
  <si>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</si>
  <si>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</si>
  <si>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</si>
  <si>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</si>
  <si>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</si>
  <si>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</si>
  <si>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</si>
  <si>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</si>
  <si>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</si>
  <si>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</si>
  <si>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</si>
  <si>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</si>
  <si>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</si>
  <si>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</si>
  <si>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</si>
  <si>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</si>
  <si>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</si>
  <si>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</si>
  <si>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</si>
  <si>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</si>
  <si>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</si>
  <si>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</si>
  <si>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</si>
  <si>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</si>
  <si>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</si>
  <si>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</si>
  <si>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</si>
  <si>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</si>
  <si>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</si>
  <si>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</si>
  <si>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</si>
  <si>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</si>
  <si>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</si>
  <si>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</si>
  <si>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</si>
  <si>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</si>
  <si>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</si>
  <si>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</si>
  <si>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</si>
  <si>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</si>
  <si>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</si>
  <si>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</si>
  <si>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</si>
  <si>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</si>
  <si>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</si>
  <si>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</si>
  <si>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</si>
  <si>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</si>
  <si>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</si>
  <si>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</si>
  <si>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</si>
  <si>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</si>
  <si>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</si>
  <si>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</si>
  <si>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</si>
  <si>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</si>
  <si>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</si>
  <si>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</si>
  <si>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</si>
  <si>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</si>
  <si>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</si>
  <si>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</si>
  <si>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</si>
  <si>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</si>
  <si>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</si>
  <si>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</si>
  <si>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</si>
  <si>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</si>
  <si>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</si>
  <si>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</si>
  <si>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</si>
  <si>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</si>
  <si>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</si>
  <si>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</si>
  <si>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</si>
  <si>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</si>
  <si>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</si>
  <si>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</si>
  <si>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</si>
  <si>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</si>
  <si>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</si>
  <si>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</si>
  <si>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</si>
  <si>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</si>
  <si>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</si>
  <si>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</si>
  <si>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</si>
  <si>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</si>
  <si>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</si>
  <si>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</si>
  <si>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</si>
  <si>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</si>
  <si>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</si>
  <si>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</si>
  <si>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</si>
  <si>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</si>
  <si>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</si>
  <si>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</si>
  <si>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</si>
  <si>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</si>
  <si>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</si>
  <si>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</si>
  <si>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</si>
  <si>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</si>
  <si>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</si>
  <si>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</si>
  <si>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</si>
  <si>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</si>
  <si>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</si>
  <si>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</si>
  <si>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</si>
  <si>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</si>
  <si>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</si>
  <si>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</si>
  <si>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</si>
  <si>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</si>
  <si>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</si>
  <si>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</si>
  <si>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</si>
  <si>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</si>
  <si>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</si>
  <si>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</si>
  <si>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</si>
  <si>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</si>
  <si>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</si>
  <si>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</si>
  <si>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</si>
  <si>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</si>
  <si>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</si>
  <si>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</si>
  <si>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</si>
  <si>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</si>
  <si>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</si>
  <si>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</si>
  <si>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</si>
  <si>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</si>
  <si>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</si>
  <si>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</si>
  <si>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</si>
  <si>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</si>
  <si>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</si>
  <si>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</si>
  <si>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</si>
  <si>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</si>
  <si>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</si>
  <si>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</si>
  <si>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</si>
  <si>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</si>
  <si>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</si>
  <si>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</si>
  <si>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</si>
  <si>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</si>
  <si>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</si>
  <si>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</si>
  <si>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</si>
  <si>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</si>
  <si>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</si>
  <si>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</si>
  <si>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</si>
  <si>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</si>
  <si>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</si>
  <si>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</si>
  <si>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</si>
  <si>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</si>
  <si>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</si>
  <si>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</si>
  <si>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</si>
  <si>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</si>
  <si>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</si>
  <si>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</si>
  <si>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</si>
  <si>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</si>
  <si>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</si>
  <si>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</si>
  <si>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</si>
  <si>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</si>
  <si>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</si>
  <si>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</si>
  <si>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</si>
  <si>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</si>
  <si>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</si>
  <si>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</si>
  <si>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</si>
  <si>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</si>
  <si>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</si>
  <si>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</si>
  <si>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</si>
  <si>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</si>
  <si>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</si>
  <si>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</si>
  <si>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</si>
  <si>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</si>
  <si>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</si>
  <si>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</si>
  <si>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</si>
  <si>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</si>
  <si>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</si>
  <si>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</si>
  <si>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</si>
  <si>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</si>
  <si>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</si>
  <si>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</si>
  <si>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</si>
  <si>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</si>
  <si>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</si>
  <si>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</si>
  <si>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</si>
  <si>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</si>
  <si>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</si>
  <si>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</si>
  <si>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</si>
  <si>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</si>
  <si>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</si>
  <si>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</si>
  <si>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</si>
  <si>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</si>
  <si>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</si>
  <si>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</si>
  <si>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</si>
  <si>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</si>
  <si>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</si>
  <si>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</si>
  <si>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</si>
  <si>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</si>
  <si>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</si>
  <si>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</si>
  <si>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</si>
  <si>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</si>
  <si>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</si>
  <si>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</si>
  <si>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</si>
  <si>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</si>
  <si>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</si>
  <si>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</si>
  <si>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</si>
  <si>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</si>
  <si>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</si>
  <si>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</si>
  <si>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</si>
  <si>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</si>
  <si>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</si>
  <si>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</si>
  <si>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</si>
  <si>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</si>
  <si>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</si>
  <si>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</si>
  <si>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</si>
  <si>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</si>
  <si>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</si>
  <si>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</si>
  <si>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</si>
  <si>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</si>
  <si>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</si>
  <si>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</si>
  <si>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</si>
  <si>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</si>
  <si>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</si>
  <si>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</si>
  <si>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</si>
  <si>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</si>
  <si>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</si>
  <si>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</si>
  <si>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</si>
  <si>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</si>
  <si>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</si>
  <si>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</si>
  <si>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</si>
  <si>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</si>
  <si>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</si>
  <si>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</si>
  <si>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</si>
  <si>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</si>
  <si>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</si>
  <si>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</si>
  <si>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</si>
  <si>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</si>
  <si>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</si>
  <si>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</si>
  <si>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</si>
  <si>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</si>
  <si>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</si>
  <si>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</si>
  <si>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</si>
  <si>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</si>
  <si>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</si>
  <si>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</si>
  <si>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</si>
  <si>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</si>
  <si>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</si>
  <si>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</si>
  <si>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</si>
  <si>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</si>
  <si>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</si>
  <si>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</si>
  <si>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</si>
  <si>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</si>
  <si>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</si>
  <si>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</si>
  <si>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</si>
  <si>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</si>
  <si>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</si>
  <si>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</si>
  <si>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</si>
  <si>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</si>
  <si>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</si>
  <si>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</si>
  <si>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</si>
  <si>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</si>
  <si>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</si>
  <si>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</si>
  <si>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</si>
  <si>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</si>
  <si>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</si>
  <si>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</si>
  <si>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</si>
  <si>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</si>
  <si>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</si>
  <si>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</si>
  <si>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</si>
  <si>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</si>
  <si>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</si>
  <si>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</si>
  <si>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</si>
  <si>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</si>
  <si>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</si>
  <si>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</si>
  <si>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</si>
  <si>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</si>
  <si>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</si>
  <si>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</si>
  <si>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</si>
  <si>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</si>
  <si>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</si>
  <si>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</si>
  <si>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</si>
  <si>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</si>
  <si>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</si>
  <si>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</si>
  <si>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</si>
  <si>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</si>
  <si>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</si>
  <si>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</si>
  <si>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</si>
  <si>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</si>
  <si>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</si>
  <si>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</si>
  <si>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</si>
  <si>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</si>
  <si>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</si>
  <si>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</si>
  <si>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</si>
  <si>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</si>
  <si>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</si>
  <si>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</si>
  <si>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</si>
  <si>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</si>
  <si>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</si>
  <si>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</si>
  <si>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</si>
  <si>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</si>
  <si>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</si>
  <si>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</si>
  <si>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</si>
  <si>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</si>
  <si>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</si>
  <si>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</si>
  <si>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</si>
  <si>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</si>
  <si>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</si>
  <si>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</si>
  <si>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</si>
  <si>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</si>
  <si>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</si>
  <si>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</si>
  <si>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</si>
  <si>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</si>
  <si>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</si>
  <si>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</si>
  <si>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</si>
  <si>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</si>
  <si>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</si>
  <si>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</si>
  <si>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</si>
  <si>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</si>
  <si>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</si>
  <si>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</si>
  <si>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</si>
  <si>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</si>
  <si>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</si>
  <si>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</si>
  <si>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</si>
  <si>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</si>
  <si>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</si>
  <si>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</si>
  <si>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</si>
  <si>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</si>
  <si>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</si>
  <si>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</si>
  <si>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</si>
  <si>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</si>
  <si>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</si>
  <si>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</si>
  <si>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</si>
  <si>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</si>
  <si>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</si>
  <si>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</si>
  <si>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</si>
  <si>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</si>
  <si>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</si>
  <si>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</si>
  <si>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</si>
  <si>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</si>
  <si>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</si>
  <si>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</si>
  <si>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</si>
  <si>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</si>
  <si>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</si>
  <si>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</si>
  <si>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</si>
  <si>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</si>
  <si>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</si>
  <si>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</si>
  <si>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</si>
  <si>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</si>
  <si>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</si>
  <si>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</si>
  <si>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</si>
  <si>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</si>
  <si>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</si>
  <si>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</si>
  <si>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</si>
  <si>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</si>
  <si>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</si>
  <si>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</si>
  <si>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</si>
  <si>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</si>
  <si>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</si>
  <si>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</si>
  <si>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</si>
  <si>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</si>
  <si>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</si>
  <si>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</si>
  <si>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</si>
  <si>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</si>
  <si>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</si>
  <si>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</si>
  <si>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</si>
  <si>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</si>
  <si>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</si>
  <si>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</si>
  <si>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</si>
  <si>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</si>
  <si>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</si>
  <si>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</si>
  <si>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</si>
  <si>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</si>
  <si>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</si>
  <si>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</si>
  <si>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</si>
  <si>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</si>
  <si>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</si>
  <si>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</si>
  <si>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</si>
  <si>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</si>
  <si>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</si>
  <si>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</si>
  <si>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</si>
  <si>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</si>
  <si>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</si>
  <si>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</si>
  <si>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</si>
  <si>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</si>
  <si>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</si>
  <si>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</si>
  <si>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</si>
  <si>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</si>
  <si>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</si>
  <si>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</si>
  <si>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</si>
  <si>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</si>
  <si>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</si>
  <si>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</si>
  <si>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</si>
  <si>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</si>
  <si>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</si>
  <si>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</si>
  <si>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</si>
  <si>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</si>
  <si>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</si>
  <si>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</si>
  <si>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</si>
  <si>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</si>
  <si>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</si>
  <si>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</si>
  <si>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</si>
  <si>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</si>
  <si>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</si>
  <si>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</si>
  <si>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</si>
  <si>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</si>
  <si>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</si>
  <si>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</si>
  <si>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</si>
  <si>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</si>
  <si>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</si>
  <si>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</si>
  <si>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</si>
  <si>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</si>
  <si>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</si>
  <si>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</si>
  <si>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</si>
  <si>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</si>
  <si>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</si>
  <si>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</si>
  <si>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</si>
  <si>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</si>
  <si>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</si>
  <si>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</si>
  <si>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</si>
  <si>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</si>
  <si>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</si>
  <si>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</si>
  <si>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</si>
  <si>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</si>
  <si>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</si>
  <si>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</si>
  <si>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</si>
  <si>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</si>
  <si>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</si>
  <si>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</si>
  <si>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</si>
  <si>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</si>
  <si>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</si>
  <si>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</si>
  <si>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</si>
  <si>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</si>
  <si>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</si>
  <si>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</si>
  <si>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</si>
  <si>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</si>
  <si>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</si>
  <si>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</si>
  <si>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</si>
  <si>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</si>
  <si>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</si>
  <si>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</si>
  <si>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</si>
  <si>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</si>
  <si>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</si>
  <si>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</si>
  <si>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</si>
  <si>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</si>
  <si>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</si>
  <si>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</si>
  <si>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</si>
  <si>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</si>
  <si>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</si>
  <si>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</si>
  <si>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</si>
  <si>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</si>
  <si>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</si>
  <si>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</si>
  <si>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</si>
  <si>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</si>
  <si>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</si>
  <si>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</si>
  <si>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</si>
  <si>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</si>
  <si>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</si>
  <si>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</si>
  <si>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</si>
  <si>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</si>
  <si>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</si>
  <si>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</si>
  <si>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</si>
  <si>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</si>
  <si>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</si>
  <si>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</si>
  <si>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</si>
  <si>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</si>
  <si>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</si>
  <si>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</si>
  <si>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</si>
  <si>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</si>
  <si>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</si>
  <si>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</si>
  <si>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</si>
  <si>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</si>
  <si>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</si>
  <si>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</si>
  <si>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</si>
  <si>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</si>
  <si>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</si>
  <si>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</si>
  <si>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</si>
  <si>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</si>
  <si>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</si>
  <si>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</si>
  <si>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</si>
  <si>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</si>
  <si>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</si>
  <si>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</si>
  <si>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</si>
  <si>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</si>
  <si>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</si>
  <si>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</si>
  <si>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</si>
  <si>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</si>
  <si>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</si>
  <si>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</si>
  <si>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</si>
  <si>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</si>
  <si>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</si>
  <si>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</si>
  <si>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</si>
  <si>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</si>
  <si>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</si>
  <si>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</si>
  <si>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</si>
  <si>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</si>
  <si>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</si>
  <si>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</si>
  <si>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</si>
  <si>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</si>
  <si>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</si>
  <si>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</si>
  <si>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</si>
  <si>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</si>
  <si>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</si>
  <si>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</si>
  <si>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</si>
  <si>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</si>
  <si>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</si>
  <si>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</si>
  <si>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</si>
  <si>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</si>
  <si>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</si>
  <si>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</si>
  <si>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</si>
  <si>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</si>
  <si>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</si>
  <si>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</si>
  <si>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</si>
  <si>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</si>
  <si>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</si>
  <si>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</si>
  <si>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</si>
  <si>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</si>
  <si>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</si>
  <si>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</si>
  <si>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</si>
  <si>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</si>
  <si>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</si>
  <si>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</si>
  <si>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</si>
  <si>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</si>
  <si>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</si>
  <si>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</si>
  <si>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</si>
  <si>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</si>
  <si>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</si>
  <si>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</si>
  <si>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</si>
  <si>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</si>
  <si>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</si>
  <si>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</si>
  <si>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</si>
  <si>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</si>
  <si>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</si>
  <si>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</si>
  <si>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</si>
  <si>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</si>
  <si>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</si>
  <si>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</si>
  <si>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</si>
  <si>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</si>
  <si>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</si>
  <si>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</si>
  <si>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</si>
  <si>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</si>
  <si>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</si>
  <si>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</si>
  <si>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</si>
  <si>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</si>
  <si>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</si>
  <si>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</si>
  <si>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</si>
  <si>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</si>
  <si>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</si>
  <si>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</si>
  <si>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</si>
  <si>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</si>
  <si>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</si>
  <si>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</si>
  <si>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</si>
  <si>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</si>
  <si>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</si>
  <si>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</si>
  <si>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</si>
  <si>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</si>
  <si>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</si>
  <si>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</si>
  <si>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</si>
  <si>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</si>
  <si>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</si>
  <si>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</si>
  <si>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</si>
  <si>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</si>
  <si>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</si>
  <si>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</si>
  <si>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</si>
  <si>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</si>
  <si>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</si>
  <si>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</si>
  <si>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</si>
  <si>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</si>
  <si>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</si>
  <si>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</si>
  <si>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</si>
  <si>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</si>
  <si>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</si>
  <si>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</si>
  <si>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</si>
  <si>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</si>
  <si>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</si>
  <si>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</si>
  <si>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</si>
  <si>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</si>
  <si>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</si>
  <si>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</si>
  <si>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</si>
  <si>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</si>
  <si>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</si>
  <si>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</si>
  <si>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</si>
  <si>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</si>
  <si>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</si>
  <si>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</si>
  <si>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</si>
  <si>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</si>
  <si>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</si>
  <si>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</si>
  <si>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</si>
  <si>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</si>
  <si>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</si>
  <si>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</si>
  <si>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</si>
  <si>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</si>
  <si>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</si>
  <si>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</si>
  <si>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</si>
  <si>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</si>
  <si>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</si>
  <si>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</si>
  <si>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</si>
  <si>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</si>
  <si>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</si>
  <si>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</si>
  <si>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</si>
  <si>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</si>
  <si>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</si>
  <si>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</si>
  <si>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</si>
  <si>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</si>
  <si>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</si>
  <si>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</si>
  <si>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</si>
  <si>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</si>
  <si>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</si>
  <si>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</si>
  <si>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</si>
  <si>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</si>
  <si>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</si>
  <si>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</si>
  <si>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</si>
  <si>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</si>
  <si>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</si>
  <si>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</si>
  <si>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</si>
  <si>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</si>
  <si>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</si>
  <si>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</si>
  <si>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</si>
  <si>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</si>
  <si>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</si>
  <si>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</si>
  <si>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</si>
  <si>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</si>
  <si>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</si>
  <si>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</si>
  <si>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</si>
  <si>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</si>
  <si>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</si>
  <si>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</si>
  <si>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</si>
  <si>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</si>
  <si>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</si>
  <si>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</si>
  <si>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</si>
  <si>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</si>
  <si>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</si>
  <si>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</si>
  <si>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</si>
  <si>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</si>
  <si>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</si>
  <si>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</si>
  <si>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</si>
  <si>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</si>
  <si>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</si>
  <si>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</si>
  <si>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</si>
  <si>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</si>
  <si>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</si>
  <si>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</si>
  <si>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</si>
  <si>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</si>
  <si>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</si>
  <si>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</si>
  <si>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</si>
  <si>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</si>
  <si>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</si>
  <si>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</si>
  <si>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</si>
  <si>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</si>
  <si>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</si>
  <si>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</si>
  <si>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</si>
  <si>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</si>
  <si>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</si>
  <si>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</si>
  <si>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</si>
  <si>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</si>
  <si>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</si>
  <si>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</si>
  <si>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</si>
  <si>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</si>
  <si>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</si>
  <si>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</si>
  <si>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</si>
  <si>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</si>
  <si>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</si>
  <si>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</si>
  <si>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</si>
  <si>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</si>
  <si>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</si>
  <si>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</si>
  <si>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</si>
  <si>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</si>
  <si>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</si>
  <si>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</si>
  <si>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</si>
  <si>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</si>
  <si>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</si>
  <si>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</si>
  <si>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</si>
  <si>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</si>
  <si>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</si>
  <si>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</si>
  <si>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</si>
  <si>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</si>
  <si>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</si>
  <si>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</si>
  <si>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</si>
  <si>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</si>
  <si>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</si>
  <si>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</si>
  <si>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</si>
  <si>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</si>
  <si>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</si>
  <si>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</si>
  <si>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</si>
  <si>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</si>
  <si>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</si>
  <si>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</si>
  <si>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</si>
  <si>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</si>
  <si>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</si>
  <si>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</si>
  <si>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</si>
  <si>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</si>
  <si>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</si>
  <si>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</si>
  <si>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</si>
  <si>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</si>
  <si>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</si>
  <si>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</si>
  <si>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</si>
  <si>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</si>
  <si>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</si>
  <si>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</si>
  <si>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</si>
  <si>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</si>
  <si>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</si>
  <si>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</si>
  <si>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</si>
  <si>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</si>
  <si>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</si>
  <si>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</si>
  <si>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</si>
  <si>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</si>
  <si>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</si>
  <si>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</si>
  <si>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</si>
  <si>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</si>
  <si>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</si>
  <si>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</si>
  <si>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</si>
  <si>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</si>
  <si>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</si>
  <si>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</si>
  <si>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</si>
  <si>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</si>
  <si>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</si>
  <si>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</si>
  <si>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</si>
  <si>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</si>
  <si>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</si>
  <si>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</si>
  <si>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</si>
  <si>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</si>
  <si>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</si>
  <si>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</si>
  <si>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</si>
  <si>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</si>
  <si>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</si>
  <si>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</si>
  <si>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</si>
  <si>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</si>
  <si>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</si>
  <si>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</si>
  <si>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</si>
  <si>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</si>
  <si>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</si>
  <si>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</si>
  <si>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</si>
  <si>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</si>
  <si>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</si>
  <si>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</si>
  <si>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</si>
  <si>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</si>
  <si>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</si>
  <si>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</si>
  <si>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</si>
  <si>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</si>
  <si>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</si>
  <si>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</si>
  <si>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</si>
  <si>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</si>
  <si>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</si>
  <si>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</si>
  <si>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</si>
  <si>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</si>
  <si>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</si>
  <si>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</si>
  <si>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</si>
  <si>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</si>
  <si>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</si>
  <si>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</si>
  <si>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</si>
  <si>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</si>
  <si>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</si>
  <si>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</si>
  <si>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</si>
  <si>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</si>
  <si>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</si>
  <si>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</si>
  <si>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</si>
  <si>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</si>
  <si>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</si>
  <si>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</si>
  <si>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</si>
  <si>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</si>
  <si>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</si>
  <si>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</si>
  <si>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</si>
  <si>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</si>
  <si>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</si>
  <si>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</si>
  <si>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</si>
  <si>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</si>
  <si>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</si>
  <si>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</si>
  <si>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</si>
  <si>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</si>
  <si>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</si>
  <si>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</si>
  <si>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</si>
  <si>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</si>
  <si>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</si>
  <si>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</si>
  <si>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</si>
  <si>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</si>
  <si>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</si>
  <si>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</si>
  <si>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</si>
  <si>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</si>
  <si>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</si>
  <si>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</si>
  <si>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</si>
  <si>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</si>
  <si>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</si>
  <si>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</si>
  <si>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</si>
  <si>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</si>
  <si>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</si>
  <si>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</si>
  <si>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</si>
  <si>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</si>
  <si>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</si>
  <si>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</si>
  <si>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</si>
  <si>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</si>
  <si>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</si>
  <si>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</si>
  <si>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</si>
  <si>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</si>
  <si>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</si>
  <si>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</si>
  <si>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</si>
  <si>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</si>
  <si>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</si>
  <si>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</si>
  <si>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</si>
  <si>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</si>
  <si>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</si>
  <si>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</si>
  <si>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</si>
  <si>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</si>
  <si>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</si>
  <si>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</si>
  <si>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</si>
  <si>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</si>
  <si>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</si>
  <si>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</si>
  <si>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</si>
  <si>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</si>
  <si>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</si>
  <si>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</si>
  <si>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</si>
  <si>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</si>
  <si>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</si>
  <si>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</si>
  <si>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</si>
  <si>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</si>
  <si>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</si>
  <si>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</si>
  <si>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</si>
  <si>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</si>
  <si>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</si>
  <si>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</si>
  <si>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</si>
  <si>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</si>
  <si>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</si>
  <si>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</si>
  <si>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</si>
  <si>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</si>
  <si>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</si>
  <si>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</si>
  <si>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</si>
  <si>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</si>
  <si>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</si>
  <si>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</si>
  <si>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</si>
  <si>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</si>
  <si>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</si>
  <si>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</si>
  <si>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</si>
  <si>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</si>
  <si>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</si>
  <si>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</si>
  <si>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</si>
  <si>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</si>
  <si>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</si>
  <si>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</si>
  <si>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</si>
  <si>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</si>
  <si>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</si>
  <si>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</si>
  <si>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</si>
  <si>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</si>
  <si>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</si>
  <si>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</si>
  <si>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</si>
  <si>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</si>
  <si>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</si>
  <si>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</si>
  <si>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</si>
  <si>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</si>
  <si>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</si>
  <si>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</si>
  <si>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</si>
  <si>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</si>
  <si>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</si>
  <si>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</si>
  <si>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</si>
  <si>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</si>
  <si>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</si>
  <si>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</si>
  <si>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</si>
  <si>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</si>
  <si>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</si>
  <si>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</si>
  <si>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</si>
  <si>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</si>
  <si>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</si>
  <si>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</si>
  <si>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</si>
  <si>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</si>
  <si>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</si>
  <si>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</si>
  <si>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</si>
  <si>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</si>
  <si>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</si>
  <si>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</si>
  <si>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</si>
  <si>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</si>
  <si>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</si>
  <si>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</si>
  <si>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</si>
  <si>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</si>
  <si>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</si>
  <si>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</si>
  <si>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</si>
  <si>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</si>
  <si>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</si>
  <si>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</si>
  <si>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</si>
  <si>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</si>
  <si>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</si>
  <si>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</si>
  <si>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</si>
  <si>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</si>
  <si>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</si>
  <si>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</si>
  <si>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</si>
  <si>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</si>
  <si>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</si>
  <si>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</si>
  <si>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</si>
  <si>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</si>
  <si>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</si>
  <si>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</si>
  <si>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</si>
  <si>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</si>
  <si>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</si>
  <si>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</si>
  <si>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</si>
  <si>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</si>
  <si>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</si>
  <si>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</si>
  <si>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</si>
  <si>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</si>
  <si>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</si>
  <si>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</si>
  <si>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</si>
  <si>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</si>
  <si>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</si>
  <si>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</si>
  <si>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</si>
  <si>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</si>
  <si>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</si>
  <si>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</si>
  <si>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</si>
  <si>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</si>
  <si>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</si>
  <si>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</si>
  <si>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</si>
  <si>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</si>
  <si>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</si>
  <si>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</si>
  <si>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</si>
  <si>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</si>
  <si>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</si>
  <si>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</si>
  <si>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</si>
  <si>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</si>
  <si>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</si>
  <si>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</si>
  <si>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</si>
  <si>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</si>
  <si>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</si>
  <si>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</si>
  <si>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</si>
  <si>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</si>
  <si>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</si>
  <si>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</si>
  <si>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</si>
  <si>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</si>
  <si>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</si>
  <si>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</si>
  <si>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</si>
  <si>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</si>
  <si>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</si>
  <si>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</si>
  <si>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</si>
  <si>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</si>
  <si>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</si>
  <si>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</si>
  <si>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</si>
  <si>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</si>
  <si>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</si>
  <si>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</si>
  <si>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</si>
  <si>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</si>
  <si>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</si>
  <si>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</si>
  <si>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</si>
  <si>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</si>
  <si>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</si>
  <si>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</si>
  <si>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</si>
  <si>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</si>
  <si>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</si>
  <si>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</si>
  <si>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</si>
  <si>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</si>
  <si>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</si>
  <si>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</si>
  <si>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</si>
  <si>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</si>
  <si>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</si>
  <si>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</si>
  <si>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</si>
  <si>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</si>
  <si>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</si>
  <si>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</si>
  <si>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</si>
  <si>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</si>
  <si>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</si>
  <si>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</si>
  <si>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</si>
  <si>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</si>
  <si>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</si>
  <si>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</si>
  <si>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</si>
  <si>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</si>
  <si>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</si>
  <si>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</si>
  <si>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</si>
  <si>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</si>
  <si>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</si>
  <si>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</si>
  <si>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</si>
  <si>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</si>
  <si>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</si>
  <si>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</si>
  <si>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</si>
  <si>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</si>
  <si>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</si>
  <si>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</si>
  <si>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</si>
  <si>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</si>
  <si>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</si>
  <si>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</si>
  <si>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</si>
  <si>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</si>
  <si>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</si>
  <si>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</si>
  <si>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</si>
  <si>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</si>
  <si>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</si>
  <si>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</si>
  <si>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</si>
  <si>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</si>
  <si>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</si>
  <si>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</si>
  <si>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</si>
  <si>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</si>
  <si>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</si>
  <si>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</si>
  <si>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</si>
  <si>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</si>
  <si>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</si>
  <si>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</si>
  <si>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</si>
  <si>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</si>
  <si>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</si>
  <si>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</si>
  <si>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</si>
  <si>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</si>
  <si>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</si>
  <si>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</si>
  <si>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</si>
  <si>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</si>
  <si>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</si>
  <si>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</si>
  <si>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</si>
  <si>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</si>
  <si>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</si>
  <si>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</si>
  <si>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</si>
  <si>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</si>
  <si>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</si>
  <si>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</si>
  <si>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</si>
  <si>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</si>
  <si>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</si>
  <si>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</si>
  <si>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</si>
  <si>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</si>
  <si>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</si>
  <si>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</si>
  <si>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</si>
  <si>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</si>
  <si>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</si>
  <si>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</si>
  <si>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</si>
  <si>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</si>
  <si>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</si>
  <si>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</si>
  <si>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</si>
  <si>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</si>
  <si>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</si>
  <si>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</si>
  <si>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</si>
  <si>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</si>
  <si>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</si>
  <si>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</si>
  <si>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</si>
  <si>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</si>
  <si>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</si>
  <si>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</si>
  <si>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</si>
  <si>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</si>
  <si>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</si>
  <si>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</si>
  <si>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</si>
  <si>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</si>
  <si>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</si>
  <si>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</si>
  <si>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</si>
  <si>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</si>
  <si>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</si>
  <si>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</si>
  <si>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</si>
  <si>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</si>
  <si>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</si>
  <si>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</si>
  <si>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</si>
  <si>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</si>
  <si>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</si>
  <si>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</si>
  <si>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</si>
  <si>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</si>
  <si>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</si>
  <si>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</si>
  <si>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</si>
  <si>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</si>
  <si>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</si>
  <si>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</si>
  <si>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</si>
  <si>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</si>
  <si>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</si>
  <si>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</si>
  <si>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</si>
  <si>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</si>
  <si>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</si>
  <si>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</si>
  <si>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</si>
  <si>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</si>
  <si>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</si>
  <si>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</si>
  <si>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</si>
  <si>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</si>
  <si>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</si>
  <si>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</si>
  <si>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</si>
  <si>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</si>
  <si>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</si>
  <si>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</si>
  <si>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</si>
  <si>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</si>
  <si>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</si>
  <si>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</si>
  <si>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</si>
  <si>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</si>
  <si>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</si>
  <si>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</si>
  <si>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</si>
  <si>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</si>
  <si>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</si>
  <si>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</si>
  <si>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</si>
  <si>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</si>
  <si>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</si>
  <si>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</si>
  <si>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</si>
  <si>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</si>
  <si>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</si>
  <si>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</si>
  <si>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</si>
  <si>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</si>
  <si>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</si>
  <si>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</si>
  <si>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</si>
  <si>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</si>
  <si>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</si>
  <si>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</si>
  <si>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</si>
  <si>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</si>
  <si>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</si>
  <si>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</si>
  <si>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</si>
  <si>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</si>
  <si>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</si>
  <si>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</si>
  <si>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</si>
  <si>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</si>
  <si>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</si>
  <si>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</si>
  <si>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</si>
  <si>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</si>
  <si>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</si>
  <si>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</si>
  <si>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</si>
  <si>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</si>
  <si>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</si>
  <si>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</si>
  <si>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</si>
  <si>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</si>
  <si>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</si>
  <si>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</si>
  <si>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</si>
  <si>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</si>
  <si>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</si>
  <si>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</si>
  <si>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</si>
  <si>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</si>
  <si>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</si>
  <si>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</si>
  <si>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</si>
  <si>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</si>
  <si>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</si>
  <si>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</si>
  <si>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</si>
  <si>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</si>
  <si>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</si>
  <si>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</si>
  <si>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</si>
  <si>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</si>
  <si>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</si>
  <si>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</si>
  <si>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</si>
  <si>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</si>
  <si>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</si>
  <si>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</si>
  <si>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</si>
  <si>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</si>
  <si>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</si>
  <si>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</si>
  <si>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</si>
  <si>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</si>
  <si>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</si>
  <si>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</si>
  <si>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</si>
  <si>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</si>
  <si>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</si>
  <si>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</si>
  <si>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</si>
  <si>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</si>
  <si>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</si>
  <si>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</si>
  <si>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</si>
  <si>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</si>
  <si>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</si>
  <si>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</si>
  <si>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</si>
  <si>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</si>
  <si>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</si>
  <si>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</si>
  <si>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</si>
  <si>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</si>
  <si>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</si>
  <si>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</si>
  <si>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</si>
  <si>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</si>
  <si>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</si>
  <si>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</si>
  <si>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</si>
  <si>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</si>
  <si>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</si>
  <si>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</si>
  <si>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</si>
  <si>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</si>
  <si>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</si>
  <si>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</si>
  <si>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</si>
  <si>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</si>
  <si>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</si>
  <si>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</si>
  <si>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</si>
  <si>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</si>
  <si>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</si>
  <si>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</si>
  <si>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</si>
  <si>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</si>
  <si>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</si>
  <si>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</si>
  <si>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</si>
  <si>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</si>
  <si>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</si>
  <si>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</si>
  <si>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</si>
  <si>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</si>
  <si>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</si>
  <si>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</si>
  <si>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</si>
  <si>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</si>
  <si>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</si>
  <si>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</si>
  <si>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</si>
  <si>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</si>
  <si>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</si>
  <si>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</si>
  <si>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</si>
  <si>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</si>
  <si>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</si>
  <si>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</si>
  <si>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</si>
  <si>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</si>
  <si>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</si>
  <si>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</si>
  <si>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</si>
  <si>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</si>
  <si>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</si>
  <si>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</si>
  <si>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</si>
  <si>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</si>
  <si>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</si>
  <si>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</si>
  <si>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</si>
  <si>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</si>
  <si>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</si>
  <si>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</si>
  <si>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</si>
  <si>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</si>
  <si>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</si>
  <si>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</si>
  <si>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</si>
  <si>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</si>
  <si>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</si>
  <si>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</si>
  <si>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</si>
  <si>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</si>
  <si>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</si>
  <si>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</si>
  <si>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</si>
  <si>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</si>
  <si>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</si>
  <si>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</si>
  <si>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</si>
  <si>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</si>
  <si>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</si>
  <si>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</si>
  <si>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</si>
  <si>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</si>
  <si>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</si>
  <si>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</si>
  <si>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</si>
  <si>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</si>
  <si>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</si>
  <si>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</si>
  <si>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</si>
  <si>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</si>
  <si>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</si>
  <si>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</si>
  <si>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</si>
  <si>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</si>
  <si>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</si>
  <si>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</si>
  <si>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</si>
  <si>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</si>
  <si>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</si>
  <si>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</si>
  <si>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</si>
  <si>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</si>
  <si>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</si>
  <si>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</si>
  <si>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</si>
  <si>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</si>
  <si>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</si>
  <si>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</si>
  <si>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</si>
  <si>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</si>
  <si>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</si>
  <si>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</si>
  <si>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</si>
  <si>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</si>
  <si>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</si>
  <si>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</si>
  <si>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</si>
  <si>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</si>
  <si>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</si>
  <si>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</si>
  <si>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</si>
  <si>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</si>
  <si>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</si>
  <si>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</si>
  <si>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</si>
  <si>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</si>
  <si>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</si>
  <si>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</si>
  <si>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</si>
  <si>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</si>
  <si>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</si>
  <si>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</si>
  <si>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</si>
  <si>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</si>
  <si>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</si>
  <si>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</si>
  <si>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</si>
  <si>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</si>
  <si>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</si>
  <si>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</si>
  <si>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</si>
  <si>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</si>
  <si>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</si>
  <si>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</si>
  <si>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</si>
  <si>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</si>
  <si>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</si>
  <si>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</si>
  <si>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</si>
  <si>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</si>
  <si>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</si>
  <si>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</si>
  <si>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</si>
  <si>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</si>
  <si>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</si>
  <si>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</si>
  <si>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</si>
  <si>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</si>
  <si>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</si>
  <si>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</si>
  <si>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</si>
  <si>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</si>
  <si>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</si>
  <si>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</si>
  <si>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</si>
  <si>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</si>
  <si>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</si>
  <si>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</si>
  <si>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</si>
  <si>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</si>
  <si>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</si>
  <si>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</si>
  <si>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</si>
  <si>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</si>
  <si>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</si>
  <si>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</si>
  <si>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</si>
  <si>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</si>
  <si>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</si>
  <si>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</si>
  <si>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</si>
  <si>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</si>
  <si>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</si>
  <si>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</si>
  <si>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</si>
  <si>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</si>
  <si>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</si>
  <si>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</si>
  <si>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</si>
  <si>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</si>
  <si>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</si>
  <si>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</si>
  <si>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</si>
  <si>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</si>
  <si>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</si>
  <si>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</si>
  <si>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</si>
  <si>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</si>
  <si>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</si>
  <si>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</si>
  <si>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</si>
  <si>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</si>
  <si>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</si>
  <si>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</si>
  <si>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</si>
  <si>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</si>
  <si>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</si>
  <si>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</si>
  <si>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</si>
  <si>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</si>
  <si>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</si>
  <si>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</si>
  <si>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</si>
  <si>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</si>
  <si>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</si>
  <si>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</si>
  <si>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</si>
  <si>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</si>
  <si>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</si>
  <si>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</si>
  <si>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</si>
  <si>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</si>
  <si>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</si>
  <si>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</si>
  <si>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</si>
  <si>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</si>
  <si>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</si>
  <si>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</si>
  <si>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</si>
  <si>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</si>
  <si>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</si>
  <si>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</si>
  <si>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</si>
  <si>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</si>
  <si>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</si>
  <si>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</si>
  <si>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</si>
  <si>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</si>
  <si>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</si>
  <si>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</si>
  <si>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</si>
  <si>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</si>
  <si>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</si>
  <si>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</si>
  <si>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</si>
  <si>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</si>
  <si>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</si>
  <si>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</si>
  <si>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</si>
  <si>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</si>
  <si>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</si>
  <si>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</si>
  <si>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</si>
  <si>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</si>
  <si>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</si>
  <si>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</si>
  <si>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</si>
  <si>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</si>
  <si>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</si>
  <si>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</si>
  <si>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</si>
  <si>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</si>
  <si>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</si>
  <si>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</si>
  <si>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</si>
  <si>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</si>
  <si>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</si>
  <si>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</si>
  <si>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</si>
  <si>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</si>
  <si>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</si>
  <si>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</si>
  <si>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</si>
  <si>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</si>
  <si>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</si>
  <si>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</si>
  <si>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</si>
  <si>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</si>
  <si>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</si>
  <si>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</si>
  <si>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</si>
  <si>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</si>
  <si>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</si>
  <si>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</si>
  <si>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</si>
  <si>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</si>
  <si>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</si>
  <si>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</si>
  <si>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</si>
  <si>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</si>
  <si>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</si>
  <si>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</si>
  <si>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</si>
  <si>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</si>
  <si>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</si>
  <si>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</si>
  <si>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</si>
  <si>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</si>
  <si>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</si>
  <si>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</si>
  <si>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</si>
  <si>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</si>
  <si>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</si>
  <si>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</si>
  <si>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</si>
  <si>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</si>
  <si>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</si>
  <si>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</si>
  <si>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</si>
  <si>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</si>
  <si>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</si>
  <si>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</si>
  <si>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</si>
  <si>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</si>
  <si>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</si>
  <si>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</si>
  <si>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</si>
  <si>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</si>
  <si>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</si>
  <si>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</si>
  <si>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</si>
  <si>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</si>
  <si>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</si>
  <si>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</si>
  <si>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</si>
  <si>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</si>
  <si>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</si>
  <si>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</si>
  <si>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</si>
  <si>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</si>
  <si>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</si>
  <si>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</si>
  <si>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</si>
  <si>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</si>
  <si>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</si>
  <si>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</si>
  <si>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</si>
  <si>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</si>
  <si>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</si>
  <si>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</si>
  <si>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</si>
  <si>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</si>
  <si>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</si>
  <si>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</si>
  <si>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</si>
  <si>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</si>
  <si>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</si>
  <si>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</si>
  <si>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</si>
  <si>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</si>
  <si>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</si>
  <si>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</si>
  <si>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</si>
  <si>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</si>
  <si>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</si>
  <si>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</si>
  <si>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</si>
  <si>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</si>
  <si>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</si>
  <si>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</si>
  <si>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</si>
  <si>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</si>
  <si>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</si>
  <si>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</si>
  <si>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</si>
  <si>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</si>
  <si>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</si>
  <si>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</si>
  <si>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</si>
  <si>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</si>
  <si>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</si>
  <si>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</si>
  <si>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</si>
  <si>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</si>
  <si>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</si>
  <si>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</si>
  <si>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</si>
  <si>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</si>
  <si>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</si>
  <si>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</si>
  <si>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</si>
  <si>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</si>
  <si>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</si>
  <si>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</si>
  <si>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</si>
  <si>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</si>
  <si>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</si>
  <si>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</si>
  <si>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</si>
  <si>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</si>
  <si>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</si>
  <si>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</si>
  <si>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</si>
  <si>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</si>
  <si>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</si>
  <si>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</si>
  <si>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</si>
  <si>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</si>
  <si>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</si>
  <si>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</si>
  <si>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</si>
  <si>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</si>
  <si>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</si>
  <si>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</si>
  <si>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</si>
  <si>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</si>
  <si>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</si>
  <si>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</si>
  <si>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</si>
  <si>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</si>
  <si>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</si>
  <si>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</si>
  <si>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</si>
  <si>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</si>
  <si>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</si>
  <si>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</si>
  <si>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</si>
  <si>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</si>
  <si>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</si>
  <si>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</si>
  <si>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</si>
  <si>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</si>
  <si>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</si>
  <si>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</si>
  <si>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</si>
  <si>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</si>
  <si>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</si>
  <si>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</si>
  <si>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</si>
  <si>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</si>
  <si>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</si>
  <si>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</si>
  <si>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</si>
  <si>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</si>
  <si>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</si>
  <si>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</si>
  <si>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</si>
  <si>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</si>
  <si>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</si>
  <si>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</si>
  <si>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</si>
  <si>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</si>
  <si>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</si>
  <si>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</si>
  <si>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</si>
  <si>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</si>
  <si>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</si>
  <si>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</si>
  <si>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</si>
  <si>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</si>
  <si>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</si>
  <si>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</si>
  <si>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</si>
  <si>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</si>
  <si>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</si>
  <si>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</si>
  <si>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</si>
  <si>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</si>
  <si>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</si>
  <si>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</si>
  <si>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</si>
  <si>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</si>
  <si>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</si>
  <si>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</si>
  <si>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</si>
  <si>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</si>
  <si>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</si>
  <si>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</si>
  <si>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</si>
  <si>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</si>
  <si>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</si>
  <si>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</si>
  <si>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</si>
  <si>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</si>
  <si>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</si>
  <si>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</si>
  <si>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</si>
  <si>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</si>
  <si>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</si>
  <si>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</si>
  <si>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</si>
  <si>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</si>
  <si>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</si>
  <si>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</si>
  <si>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</si>
  <si>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</si>
  <si>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</si>
  <si>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</si>
  <si>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</si>
  <si>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</si>
  <si>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</si>
  <si>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</si>
  <si>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</si>
  <si>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</si>
  <si>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</si>
  <si>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</si>
  <si>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</si>
  <si>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</si>
  <si>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</si>
  <si>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</si>
  <si>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</si>
  <si>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</si>
  <si>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</si>
  <si>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</si>
  <si>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</si>
  <si>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</si>
  <si>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</si>
  <si>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</si>
  <si>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</si>
  <si>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</si>
  <si>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</si>
  <si>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</si>
  <si>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</si>
  <si>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</si>
  <si>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</si>
  <si>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</si>
  <si>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</si>
  <si>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</si>
  <si>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</si>
  <si>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</si>
  <si>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</si>
  <si>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</si>
  <si>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</si>
  <si>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</si>
  <si>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</si>
  <si>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</si>
  <si>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</si>
  <si>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</si>
  <si>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</si>
  <si>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</si>
  <si>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</si>
  <si>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</si>
  <si>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</si>
  <si>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</si>
  <si>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</si>
  <si>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</si>
  <si>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</si>
  <si>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</si>
  <si>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</si>
  <si>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</si>
  <si>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</si>
  <si>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</si>
  <si>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</si>
  <si>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</si>
  <si>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</si>
  <si>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</si>
  <si>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</si>
  <si>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</si>
  <si>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</si>
  <si>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</si>
  <si>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</si>
  <si>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</si>
  <si>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</si>
  <si>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</si>
  <si>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</si>
  <si>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</si>
  <si>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</si>
  <si>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</si>
  <si>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</si>
  <si>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</si>
  <si>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</si>
  <si>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</si>
  <si>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</si>
  <si>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</si>
  <si>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</si>
  <si>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</si>
  <si>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</si>
  <si>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</si>
  <si>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</si>
  <si>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</si>
  <si>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</si>
  <si>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</si>
  <si>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</si>
  <si>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</si>
  <si>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</si>
  <si>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</si>
  <si>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</si>
  <si>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</si>
  <si>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</si>
  <si>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</si>
  <si>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</si>
  <si>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</si>
  <si>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</si>
  <si>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</si>
  <si>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</si>
  <si>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</si>
  <si>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</si>
  <si>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</si>
  <si>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</si>
  <si>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</si>
  <si>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</si>
  <si>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</si>
  <si>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</si>
  <si>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</si>
  <si>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</si>
  <si>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</si>
  <si>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</si>
  <si>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</si>
  <si>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</si>
  <si>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</si>
  <si>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</si>
  <si>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</si>
  <si>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</si>
  <si>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</si>
  <si>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</si>
  <si>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</si>
  <si>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</si>
  <si>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</si>
  <si>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</si>
  <si>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</si>
  <si>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</si>
  <si>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</si>
  <si>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</si>
  <si>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</si>
  <si>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</si>
  <si>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</si>
  <si>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</si>
  <si>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</si>
  <si>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</si>
  <si>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</si>
  <si>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</si>
  <si>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</si>
  <si>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</si>
  <si>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</si>
  <si>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</si>
  <si>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</si>
  <si>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</si>
  <si>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</si>
  <si>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</si>
  <si>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</si>
  <si>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</si>
  <si>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</si>
  <si>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</si>
  <si>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</si>
  <si>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</si>
  <si>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</si>
  <si>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</si>
  <si>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</si>
  <si>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</si>
  <si>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</si>
  <si>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</si>
  <si>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</si>
  <si>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</si>
  <si>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</si>
  <si>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</si>
  <si>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</si>
  <si>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</si>
  <si>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</si>
  <si>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</si>
  <si>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</si>
  <si>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</si>
  <si>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</si>
  <si>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</si>
  <si>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</si>
  <si>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</si>
  <si>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</si>
  <si>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</si>
  <si>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</si>
  <si>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</si>
  <si>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</si>
  <si>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</si>
  <si>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</si>
  <si>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</si>
  <si>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</si>
  <si>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</si>
  <si>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</si>
  <si>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</si>
  <si>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</si>
  <si>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</si>
  <si>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</si>
  <si>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</si>
  <si>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</si>
  <si>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</si>
  <si>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</si>
  <si>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</si>
  <si>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</si>
  <si>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</si>
  <si>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</si>
  <si>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</si>
  <si>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</si>
  <si>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</si>
  <si>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</si>
  <si>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</si>
  <si>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</si>
  <si>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</si>
  <si>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</si>
  <si>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</si>
  <si>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</si>
  <si>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</si>
  <si>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</si>
  <si>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</si>
  <si>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</si>
  <si>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</si>
  <si>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</si>
  <si>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</si>
  <si>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</si>
  <si>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</si>
  <si>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</si>
  <si>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</si>
  <si>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</si>
  <si>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</si>
  <si>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</si>
  <si>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</si>
  <si>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</si>
  <si>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</si>
  <si>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</si>
  <si>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</si>
  <si>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</si>
  <si>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</si>
  <si>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</si>
  <si>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</si>
  <si>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</si>
  <si>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</si>
  <si>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</si>
  <si>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</si>
  <si>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</si>
  <si>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</si>
  <si>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</si>
  <si>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</si>
  <si>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</si>
  <si>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</si>
  <si>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</si>
  <si>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</si>
  <si>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</si>
  <si>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</si>
  <si>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</si>
  <si>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</si>
  <si>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</si>
  <si>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</si>
  <si>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</si>
  <si>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</si>
  <si>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</si>
  <si>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</si>
  <si>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</si>
  <si>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</si>
  <si>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</si>
  <si>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</si>
  <si>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</si>
  <si>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</si>
  <si>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</si>
  <si>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</si>
  <si>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</si>
  <si>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</si>
  <si>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</si>
  <si>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</si>
  <si>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</si>
  <si>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</si>
  <si>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</si>
  <si>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</si>
  <si>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</si>
  <si>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</si>
  <si>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</si>
  <si>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</si>
  <si>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</si>
  <si>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</si>
  <si>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</si>
  <si>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</si>
  <si>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</si>
  <si>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</si>
  <si>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</si>
  <si>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</si>
  <si>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</si>
  <si>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</si>
  <si>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</si>
  <si>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</si>
  <si>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</si>
  <si>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</si>
  <si>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</si>
  <si>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</si>
  <si>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</si>
  <si>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</si>
  <si>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</si>
  <si>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</si>
  <si>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</si>
  <si>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</si>
  <si>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</si>
  <si>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</si>
  <si>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</si>
  <si>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</si>
  <si>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</si>
  <si>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</si>
  <si>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</si>
  <si>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</si>
  <si>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</si>
  <si>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</si>
  <si>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</si>
  <si>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</si>
  <si>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</si>
  <si>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</si>
  <si>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</si>
  <si>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</si>
  <si>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</si>
  <si>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</si>
  <si>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</si>
  <si>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</si>
  <si>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</si>
  <si>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</si>
  <si>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</si>
  <si>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</si>
  <si>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</si>
  <si>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</si>
  <si>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</si>
  <si>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</si>
  <si>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</si>
  <si>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</si>
  <si>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</si>
  <si>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</si>
  <si>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</si>
  <si>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</si>
  <si>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</si>
  <si>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</si>
  <si>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</si>
  <si>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</si>
  <si>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</si>
  <si>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</si>
  <si>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</si>
  <si>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</si>
  <si>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</si>
  <si>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</si>
  <si>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</si>
  <si>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</si>
  <si>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</si>
  <si>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</si>
  <si>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</si>
  <si>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</si>
  <si>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</si>
  <si>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</si>
  <si>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</si>
  <si>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</si>
  <si>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</si>
  <si>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</si>
  <si>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</si>
  <si>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</si>
  <si>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</si>
  <si>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</si>
  <si>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</si>
  <si>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</si>
  <si>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</si>
  <si>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</si>
  <si>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</si>
  <si>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</si>
  <si>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</si>
  <si>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</si>
  <si>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</si>
  <si>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</si>
  <si>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</si>
  <si>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</si>
  <si>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</si>
  <si>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</si>
  <si>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</si>
  <si>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</si>
  <si>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</si>
  <si>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</si>
  <si>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</si>
  <si>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</si>
  <si>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</si>
  <si>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</si>
  <si>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</si>
  <si>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</si>
  <si>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</si>
  <si>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</si>
  <si>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</si>
  <si>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</si>
  <si>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</si>
  <si>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</si>
  <si>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</si>
  <si>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</si>
  <si>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</si>
  <si>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</si>
  <si>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</si>
  <si>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</si>
  <si>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</si>
  <si>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</si>
  <si>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</si>
  <si>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</si>
  <si>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</si>
  <si>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</si>
  <si>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</si>
  <si>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</si>
  <si>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</si>
  <si>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</si>
  <si>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</si>
  <si>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</si>
  <si>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</si>
  <si>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</si>
  <si>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</si>
  <si>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</si>
  <si>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</si>
  <si>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</si>
  <si>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</si>
  <si>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</si>
  <si>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</si>
  <si>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</si>
  <si>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</si>
  <si>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</si>
  <si>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</si>
  <si>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</si>
  <si>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</si>
  <si>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</si>
  <si>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</si>
  <si>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</si>
  <si>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</si>
  <si>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</si>
  <si>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</si>
  <si>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</si>
  <si>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</si>
  <si>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</si>
  <si>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</si>
  <si>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</si>
  <si>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</si>
  <si>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</si>
  <si>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</si>
  <si>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</si>
  <si>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</si>
  <si>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</si>
  <si>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</si>
  <si>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</si>
  <si>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</si>
  <si>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</si>
  <si>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</si>
  <si>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</si>
  <si>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</si>
  <si>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</si>
  <si>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</si>
  <si>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</si>
  <si>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</si>
  <si>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</si>
  <si>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</si>
  <si>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</si>
  <si>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</si>
  <si>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</si>
  <si>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</si>
  <si>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</si>
  <si>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</si>
  <si>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</si>
  <si>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</si>
  <si>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</si>
  <si>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</si>
  <si>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</si>
  <si>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</si>
  <si>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</si>
  <si>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</si>
  <si>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</si>
  <si>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</si>
  <si>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</si>
  <si>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</si>
  <si>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</si>
  <si>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</si>
  <si>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</si>
  <si>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</si>
  <si>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</si>
  <si>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</si>
  <si>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</si>
  <si>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</si>
  <si>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</si>
  <si>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</si>
  <si>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</si>
  <si>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</si>
  <si>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</si>
  <si>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</si>
  <si>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</si>
  <si>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</si>
  <si>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</si>
  <si>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</si>
  <si>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</si>
  <si>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</si>
  <si>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</si>
  <si>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</si>
  <si>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</si>
  <si>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</si>
  <si>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</si>
  <si>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</si>
  <si>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</si>
  <si>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</si>
  <si>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</si>
  <si>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</si>
  <si>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</si>
  <si>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</si>
  <si>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</si>
  <si>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</si>
  <si>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</si>
  <si>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</si>
  <si>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</si>
  <si>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</si>
  <si>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</si>
  <si>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</si>
  <si>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</si>
  <si>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</si>
  <si>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</si>
  <si>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</si>
  <si>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</si>
  <si>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</si>
  <si>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</si>
  <si>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</si>
  <si>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</si>
  <si>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</si>
  <si>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</si>
  <si>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</si>
  <si>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</si>
  <si>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</si>
  <si>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</si>
  <si>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</si>
  <si>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</si>
  <si>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</si>
  <si>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</si>
  <si>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</si>
  <si>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</si>
  <si>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</si>
  <si>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</si>
  <si>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</si>
  <si>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</si>
  <si>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</si>
  <si>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</si>
  <si>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</si>
  <si>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</si>
  <si>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</si>
  <si>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</si>
  <si>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</si>
  <si>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</si>
  <si>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</si>
  <si>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</si>
  <si>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</si>
  <si>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</si>
  <si>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</si>
  <si>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</si>
  <si>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</si>
  <si>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</si>
  <si>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</si>
  <si>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</si>
  <si>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</si>
  <si>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</si>
  <si>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</si>
  <si>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</si>
  <si>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</si>
  <si>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</si>
  <si>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</si>
  <si>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</si>
  <si>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</si>
  <si>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</si>
  <si>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</si>
  <si>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</si>
  <si>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</si>
  <si>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</si>
  <si>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</si>
  <si>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</si>
  <si>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</si>
  <si>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</si>
  <si>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</si>
  <si>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</si>
  <si>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</si>
  <si>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</si>
  <si>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</si>
  <si>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</si>
  <si>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</si>
  <si>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</si>
  <si>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</si>
  <si>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</si>
  <si>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</si>
  <si>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</si>
  <si>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</si>
  <si>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</si>
  <si>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</si>
  <si>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</si>
  <si>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</si>
  <si>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</si>
  <si>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</si>
  <si>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</si>
  <si>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</si>
  <si>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</si>
  <si>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</si>
  <si>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</si>
  <si>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</si>
  <si>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</si>
  <si>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</si>
  <si>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</si>
  <si>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</si>
  <si>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</si>
  <si>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</si>
  <si>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</si>
  <si>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</si>
  <si>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</si>
  <si>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</si>
  <si>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</si>
  <si>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</si>
  <si>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</si>
  <si>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</si>
  <si>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</si>
  <si>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</si>
  <si>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</si>
  <si>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</si>
  <si>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</si>
  <si>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</si>
  <si>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</si>
  <si>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</si>
  <si>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</si>
  <si>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</si>
  <si>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</si>
  <si>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</si>
  <si>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</si>
  <si>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</si>
  <si>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</si>
  <si>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</si>
  <si>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</si>
  <si>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</si>
  <si>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</si>
  <si>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</si>
  <si>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</si>
  <si>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</si>
  <si>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</si>
  <si>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</si>
  <si>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</si>
  <si>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</si>
  <si>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</si>
  <si>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</si>
  <si>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</si>
  <si>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</si>
  <si>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</si>
  <si>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</si>
  <si>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</si>
  <si>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</si>
  <si>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</si>
  <si>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</si>
  <si>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</si>
  <si>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</si>
  <si>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</si>
  <si>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</si>
  <si>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</si>
  <si>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</si>
  <si>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</si>
  <si>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</si>
  <si>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</si>
  <si>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</si>
  <si>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</si>
  <si>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</si>
  <si>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</si>
  <si>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</si>
  <si>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</si>
  <si>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</si>
  <si>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</si>
  <si>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</si>
  <si>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</si>
  <si>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</si>
  <si>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</si>
  <si>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</si>
  <si>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</si>
  <si>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</si>
  <si>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</si>
  <si>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</si>
  <si>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</si>
  <si>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</si>
  <si>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</si>
  <si>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</si>
  <si>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</si>
  <si>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</si>
  <si>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</si>
  <si>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</si>
  <si>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</si>
  <si>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</si>
  <si>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</si>
  <si>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</si>
  <si>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</si>
  <si>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</si>
  <si>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</si>
  <si>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</si>
  <si>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</si>
  <si>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</si>
  <si>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</si>
  <si>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</si>
  <si>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</si>
  <si>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</si>
  <si>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</si>
  <si>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</si>
  <si>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</si>
  <si>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</si>
  <si>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</si>
  <si>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</si>
  <si>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</si>
  <si>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</si>
  <si>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</si>
  <si>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</si>
  <si>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</si>
  <si>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</si>
  <si>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</si>
  <si>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</si>
  <si>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</si>
  <si>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</si>
  <si>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</si>
  <si>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</si>
  <si>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</si>
  <si>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</si>
  <si>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</si>
  <si>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</si>
  <si>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</si>
  <si>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</si>
  <si>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</si>
  <si>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</si>
  <si>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</si>
  <si>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</si>
  <si>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</si>
  <si>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</si>
  <si>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</si>
  <si>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</si>
  <si>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</si>
  <si>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</si>
  <si>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</si>
  <si>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</si>
  <si>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</si>
  <si>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</si>
  <si>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</si>
  <si>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</si>
  <si>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</si>
  <si>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</si>
  <si>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</si>
  <si>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</si>
  <si>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</si>
  <si>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</si>
  <si>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</si>
  <si>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</si>
  <si>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</si>
  <si>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</si>
  <si>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</si>
  <si>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</si>
  <si>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</si>
  <si>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</si>
  <si>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</si>
  <si>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</si>
  <si>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</si>
  <si>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</si>
  <si>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</si>
  <si>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</si>
  <si>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</si>
  <si>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</si>
  <si>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</si>
  <si>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</si>
  <si>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</si>
  <si>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</si>
  <si>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</si>
  <si>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</si>
  <si>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</si>
  <si>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</si>
  <si>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</si>
  <si>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</si>
  <si>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</si>
  <si>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</si>
  <si>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</si>
  <si>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</si>
  <si>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</si>
  <si>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</si>
  <si>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</si>
  <si>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</si>
  <si>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</si>
  <si>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</si>
  <si>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</si>
  <si>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</si>
  <si>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</si>
  <si>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</si>
  <si>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</si>
  <si>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</si>
  <si>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</si>
  <si>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</si>
  <si>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</si>
  <si>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</si>
  <si>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</si>
  <si>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</si>
  <si>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</si>
  <si>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</si>
  <si>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</si>
  <si>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</si>
  <si>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</si>
  <si>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</si>
  <si>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</si>
  <si>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</si>
  <si>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</si>
  <si>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</si>
  <si>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</si>
  <si>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</si>
  <si>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</si>
  <si>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</si>
  <si>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</si>
  <si>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</si>
  <si>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</si>
  <si>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</si>
  <si>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</si>
  <si>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</si>
  <si>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</si>
  <si>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</si>
  <si>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</si>
  <si>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</si>
  <si>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</si>
  <si>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</si>
  <si>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</si>
  <si>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</si>
  <si>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</si>
  <si>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</si>
  <si>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</si>
  <si>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</si>
  <si>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</si>
  <si>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</si>
  <si>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</si>
  <si>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</si>
  <si>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</si>
  <si>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</si>
  <si>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</si>
  <si>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</si>
  <si>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</si>
  <si>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</si>
  <si>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</si>
  <si>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</si>
  <si>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</si>
  <si>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</si>
  <si>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</si>
  <si>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</si>
  <si>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</si>
  <si>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</si>
  <si>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</si>
  <si>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</si>
  <si>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</si>
  <si>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</si>
  <si>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</si>
  <si>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</si>
  <si>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</si>
  <si>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</si>
  <si>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</si>
  <si>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</si>
  <si>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</si>
  <si>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</si>
  <si>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</si>
  <si>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</si>
  <si>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</si>
  <si>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</si>
  <si>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</si>
  <si>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</si>
  <si>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</si>
  <si>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</si>
  <si>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</si>
  <si>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</si>
  <si>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</si>
  <si>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</si>
  <si>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</si>
  <si>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</si>
  <si>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</si>
  <si>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</si>
  <si>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</si>
  <si>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</si>
  <si>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</si>
  <si>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</si>
  <si>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</si>
  <si>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</si>
  <si>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</si>
  <si>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</si>
  <si>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</si>
  <si>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</si>
  <si>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</si>
  <si>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</si>
  <si>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</si>
  <si>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</si>
  <si>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</si>
  <si>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</si>
  <si>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</si>
  <si>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</si>
  <si>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</si>
  <si>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</si>
  <si>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</si>
  <si>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</si>
  <si>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</si>
  <si>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</si>
  <si>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</si>
  <si>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</si>
  <si>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</si>
  <si>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</si>
  <si>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</si>
  <si>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</si>
  <si>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</si>
  <si>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</si>
  <si>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</si>
  <si>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</si>
  <si>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</si>
  <si>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</si>
  <si>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</si>
  <si>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</si>
  <si>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</si>
  <si>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</si>
  <si>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</si>
  <si>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</si>
  <si>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</si>
  <si>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</si>
  <si>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</si>
  <si>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</si>
  <si>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</si>
  <si>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</si>
  <si>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</si>
  <si>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</si>
  <si>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</si>
  <si>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</si>
  <si>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</si>
  <si>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</si>
  <si>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</si>
  <si>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</si>
  <si>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</si>
  <si>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</si>
  <si>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</si>
  <si>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</si>
  <si>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</si>
  <si>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</si>
  <si>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</si>
  <si>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</si>
  <si>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</si>
  <si>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</si>
  <si>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</si>
  <si>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</si>
  <si>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</si>
  <si>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</si>
  <si>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</si>
  <si>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</si>
  <si>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</si>
  <si>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</si>
  <si>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</si>
  <si>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</si>
  <si>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</si>
  <si>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</si>
  <si>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</si>
  <si>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</si>
  <si>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</si>
  <si>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</si>
  <si>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</si>
  <si>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</si>
  <si>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</si>
  <si>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</si>
  <si>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</si>
  <si>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</si>
  <si>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</si>
  <si>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</si>
  <si>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</si>
  <si>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</si>
  <si>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</si>
  <si>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</si>
  <si>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</si>
  <si>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</si>
  <si>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</si>
  <si>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</si>
  <si>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</si>
  <si>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</si>
  <si>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</si>
  <si>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</si>
  <si>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</si>
  <si>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</si>
  <si>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</si>
  <si>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</si>
  <si>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</si>
  <si>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</si>
  <si>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</si>
  <si>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</si>
  <si>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</si>
  <si>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</si>
  <si>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</si>
  <si>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</si>
  <si>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</si>
  <si>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</si>
  <si>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</si>
  <si>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</si>
  <si>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</si>
  <si>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</si>
  <si>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</si>
  <si>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</si>
  <si>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</si>
  <si>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</si>
  <si>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</si>
  <si>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</si>
  <si>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</si>
  <si>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</si>
  <si>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</si>
  <si>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</si>
  <si>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</si>
  <si>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</si>
  <si>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</si>
  <si>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</si>
  <si>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</si>
  <si>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</si>
  <si>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</si>
  <si>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</si>
  <si>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</si>
  <si>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</si>
  <si>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</si>
  <si>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</si>
  <si>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</si>
  <si>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</si>
  <si>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</si>
  <si>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</si>
  <si>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</si>
  <si>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</si>
  <si>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</si>
  <si>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</si>
  <si>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</si>
  <si>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</si>
  <si>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</si>
  <si>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</si>
  <si>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</si>
  <si>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</si>
  <si>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</si>
  <si>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</si>
  <si>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</si>
  <si>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</si>
  <si>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</si>
  <si>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</si>
  <si>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</si>
  <si>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</si>
  <si>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</si>
  <si>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</si>
  <si>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</si>
  <si>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</si>
  <si>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</si>
  <si>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</si>
  <si>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</si>
  <si>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</si>
  <si>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</si>
  <si>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</si>
  <si>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</si>
  <si>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</si>
  <si>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</si>
  <si>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</si>
  <si>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</si>
  <si>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</si>
  <si>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</si>
  <si>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</si>
  <si>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</si>
  <si>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</si>
  <si>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</si>
  <si>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</si>
  <si>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</si>
  <si>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</si>
  <si>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</si>
  <si>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</si>
  <si>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</si>
  <si>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</si>
  <si>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</si>
  <si>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</si>
  <si>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</si>
  <si>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</si>
  <si>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</si>
  <si>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</si>
  <si>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</si>
  <si>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</si>
  <si>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</si>
  <si>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</si>
  <si>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</si>
  <si>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</si>
  <si>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</si>
  <si>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</si>
  <si>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</si>
  <si>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</si>
  <si>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</si>
  <si>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</si>
  <si>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</si>
  <si>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</si>
  <si>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</si>
  <si>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</si>
  <si>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</si>
  <si>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</si>
  <si>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</si>
  <si>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</si>
  <si>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</si>
  <si>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</si>
  <si>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</si>
  <si>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</si>
  <si>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</si>
  <si>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</si>
  <si>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</si>
  <si>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</si>
  <si>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</si>
  <si>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</si>
  <si>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</si>
  <si>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</si>
  <si>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</si>
  <si>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</si>
  <si>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</si>
  <si>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</si>
  <si>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</si>
  <si>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</si>
  <si>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</si>
  <si>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</si>
  <si>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</si>
  <si>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</si>
  <si>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</si>
  <si>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</si>
  <si>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</si>
  <si>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</si>
  <si>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</si>
  <si>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</si>
  <si>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</si>
  <si>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</si>
  <si>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</si>
  <si>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</si>
  <si>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</si>
  <si>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</si>
  <si>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</si>
  <si>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</si>
  <si>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</si>
  <si>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</si>
  <si>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</si>
  <si>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</si>
  <si>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</si>
  <si>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</si>
  <si>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</si>
  <si>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</si>
  <si>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</si>
  <si>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</si>
  <si>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</si>
  <si>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</si>
  <si>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</si>
  <si>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</si>
  <si>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</si>
  <si>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</si>
  <si>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</si>
  <si>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</si>
  <si>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</si>
  <si>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</si>
  <si>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</si>
  <si>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</si>
  <si>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</si>
  <si>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</si>
  <si>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</si>
  <si>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</si>
  <si>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</si>
  <si>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</si>
  <si>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</si>
  <si>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</si>
  <si>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</si>
  <si>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</si>
  <si>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</si>
  <si>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</si>
  <si>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</si>
  <si>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</si>
  <si>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</si>
  <si>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</si>
  <si>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</si>
  <si>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</si>
  <si>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</si>
  <si>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</si>
  <si>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</si>
  <si>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</si>
  <si>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</si>
  <si>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</si>
  <si>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</si>
  <si>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</si>
  <si>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</si>
  <si>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</si>
  <si>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</si>
  <si>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</si>
  <si>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</si>
  <si>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</si>
  <si>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</si>
  <si>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</si>
  <si>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</si>
  <si>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</si>
  <si>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</si>
  <si>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</si>
  <si>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</si>
  <si>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</si>
  <si>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</si>
  <si>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</si>
  <si>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</si>
  <si>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</si>
  <si>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</si>
  <si>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</si>
  <si>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</si>
  <si>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</si>
  <si>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</si>
  <si>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</si>
  <si>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</si>
  <si>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</si>
  <si>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</si>
  <si>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</si>
  <si>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</si>
  <si>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</si>
  <si>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</si>
  <si>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</si>
  <si>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</si>
  <si>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</si>
  <si>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</si>
  <si>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</si>
  <si>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</si>
  <si>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</si>
  <si>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</si>
  <si>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</si>
  <si>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</si>
  <si>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</si>
  <si>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</si>
  <si>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</si>
  <si>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</si>
  <si>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</si>
  <si>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</si>
  <si>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</si>
  <si>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</si>
  <si>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</si>
  <si>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</si>
  <si>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</si>
  <si>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</si>
  <si>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</si>
  <si>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</si>
  <si>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</si>
  <si>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</si>
  <si>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</si>
  <si>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</si>
  <si>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</si>
  <si>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</si>
  <si>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</si>
  <si>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</si>
  <si>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</si>
  <si>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</si>
  <si>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</si>
  <si>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</si>
  <si>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</si>
  <si>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</si>
  <si>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</si>
  <si>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</si>
  <si>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</si>
  <si>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</si>
  <si>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</si>
  <si>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</si>
  <si>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</si>
  <si>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</si>
  <si>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</si>
  <si>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</si>
  <si>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</si>
  <si>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</si>
  <si>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</si>
  <si>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</si>
  <si>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</si>
  <si>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</si>
  <si>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</si>
  <si>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</si>
  <si>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</si>
  <si>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</si>
  <si>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</si>
  <si>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</si>
  <si>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</si>
  <si>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</si>
  <si>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</si>
  <si>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</si>
  <si>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</si>
  <si>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</si>
  <si>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</si>
  <si>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</si>
  <si>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</si>
  <si>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</si>
  <si>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</si>
  <si>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</si>
  <si>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</si>
  <si>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</si>
  <si>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</si>
  <si>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</si>
  <si>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</si>
  <si>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</si>
  <si>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</si>
  <si>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</si>
  <si>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</si>
  <si>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</si>
  <si>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</si>
  <si>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</si>
  <si>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</si>
  <si>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</si>
  <si>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</si>
  <si>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</si>
  <si>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</si>
  <si>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</si>
  <si>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</si>
  <si>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</si>
  <si>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</si>
  <si>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</si>
  <si>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</si>
  <si>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</si>
  <si>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</si>
  <si>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</si>
  <si>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</si>
  <si>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</si>
  <si>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</si>
  <si>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</si>
  <si>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</si>
  <si>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</si>
  <si>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</si>
  <si>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</si>
  <si>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</si>
  <si>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</si>
  <si>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</si>
  <si>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</si>
  <si>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</si>
  <si>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</si>
  <si>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</si>
  <si>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</si>
  <si>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</si>
  <si>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</si>
  <si>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</si>
  <si>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</si>
  <si>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</si>
  <si>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</si>
  <si>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</si>
  <si>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</si>
  <si>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</si>
  <si>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</si>
  <si>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</si>
  <si>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</si>
  <si>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</si>
  <si>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</si>
  <si>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</si>
  <si>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</si>
  <si>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</si>
  <si>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</si>
  <si>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</si>
  <si>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</si>
  <si>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</si>
  <si>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</si>
  <si>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</si>
  <si>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</si>
  <si>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</si>
  <si>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</si>
  <si>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</si>
  <si>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</si>
  <si>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</si>
  <si>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</si>
  <si>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</si>
  <si>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</si>
  <si>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</si>
  <si>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</si>
  <si>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</si>
  <si>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</si>
  <si>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</si>
  <si>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</si>
  <si>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</si>
  <si>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</si>
  <si>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</si>
  <si>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</si>
  <si>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</si>
  <si>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</si>
  <si>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</si>
  <si>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</si>
  <si>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</si>
  <si>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</si>
  <si>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</si>
  <si>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</si>
  <si>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</si>
  <si>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</si>
  <si>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</si>
  <si>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</si>
  <si>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</si>
  <si>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</si>
  <si>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</si>
  <si>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</si>
  <si>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</si>
  <si>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</si>
  <si>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</si>
  <si>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</si>
  <si>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</si>
  <si>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</si>
  <si>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</si>
  <si>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</si>
  <si>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</si>
  <si>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</si>
  <si>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</si>
  <si>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</si>
  <si>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</si>
  <si>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</si>
  <si>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</si>
  <si>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</si>
  <si>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</si>
  <si>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</si>
  <si>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</si>
  <si>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</si>
  <si>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</si>
  <si>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</si>
  <si>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</si>
  <si>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</si>
  <si>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</si>
  <si>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</si>
  <si>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</si>
  <si>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</si>
  <si>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</si>
  <si>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</si>
  <si>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</si>
  <si>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</si>
  <si>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</si>
  <si>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</si>
  <si>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</si>
  <si>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</si>
  <si>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</si>
  <si>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</si>
  <si>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</si>
  <si>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</si>
  <si>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</si>
  <si>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</si>
  <si>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</si>
  <si>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</si>
  <si>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</si>
  <si>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</si>
  <si>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</si>
  <si>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</si>
  <si>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</si>
  <si>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</si>
  <si>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</si>
  <si>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</si>
  <si>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</si>
  <si>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</si>
  <si>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</si>
  <si>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</si>
  <si>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</si>
  <si>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</si>
  <si>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</si>
  <si>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</si>
  <si>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</si>
  <si>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</si>
  <si>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</si>
  <si>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</si>
  <si>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</si>
  <si>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</si>
  <si>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</si>
  <si>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</si>
  <si>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</si>
  <si>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</si>
  <si>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</si>
  <si>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</si>
  <si>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</si>
  <si>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</si>
  <si>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</si>
  <si>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</si>
  <si>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</si>
  <si>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</si>
  <si>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</si>
  <si>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</si>
  <si>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</si>
  <si>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</si>
  <si>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</si>
  <si>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</si>
  <si>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</si>
  <si>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</si>
  <si>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</si>
  <si>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</si>
  <si>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</si>
  <si>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</si>
  <si>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</si>
  <si>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</si>
  <si>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</si>
  <si>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</si>
  <si>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</si>
  <si>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</si>
  <si>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</si>
  <si>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</si>
  <si>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</si>
  <si>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</si>
  <si>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</si>
  <si>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</si>
  <si>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</si>
  <si>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</si>
  <si>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</si>
  <si>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</si>
  <si>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</si>
  <si>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</si>
  <si>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</si>
  <si>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</si>
  <si>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</si>
  <si>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</si>
  <si>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</si>
  <si>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</si>
  <si>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</si>
  <si>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</si>
  <si>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</si>
  <si>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</si>
  <si>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</si>
  <si>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</si>
  <si>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</si>
  <si>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</si>
  <si>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</si>
  <si>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</si>
  <si>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</si>
  <si>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</si>
  <si>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</si>
  <si>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</si>
  <si>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</si>
  <si>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</si>
  <si>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</si>
  <si>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</si>
  <si>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</si>
  <si>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</si>
  <si>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</si>
  <si>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</si>
  <si>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</si>
  <si>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</si>
  <si>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</si>
  <si>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</si>
  <si>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</si>
  <si>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</si>
  <si>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</si>
  <si>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</si>
  <si>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</si>
  <si>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</si>
  <si>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</si>
  <si>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</si>
  <si>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</si>
  <si>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</si>
  <si>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</si>
  <si>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</si>
  <si>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</si>
  <si>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</si>
  <si>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</si>
  <si>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</si>
  <si>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</si>
  <si>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</si>
  <si>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</si>
  <si>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</si>
  <si>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</si>
  <si>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</si>
  <si>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</si>
  <si>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</si>
  <si>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</si>
  <si>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</si>
  <si>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</si>
  <si>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</si>
  <si>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</si>
  <si>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</si>
  <si>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</si>
  <si>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</si>
  <si>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</si>
  <si>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</si>
  <si>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</si>
  <si>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</si>
  <si>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</si>
  <si>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</si>
  <si>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</si>
  <si>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</si>
  <si>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</si>
  <si>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</si>
  <si>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</si>
  <si>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</si>
  <si>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</si>
  <si>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</si>
  <si>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</si>
  <si>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</si>
  <si>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</si>
  <si>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</si>
  <si>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</si>
  <si>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</si>
  <si>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</si>
  <si>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</si>
  <si>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</si>
  <si>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</si>
  <si>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</si>
  <si>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</si>
  <si>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</si>
  <si>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</si>
  <si>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</si>
  <si>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</si>
  <si>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</si>
  <si>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</si>
  <si>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</si>
  <si>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</si>
  <si>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</si>
  <si>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</si>
  <si>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</si>
  <si>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</si>
  <si>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</si>
  <si>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</si>
  <si>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</si>
  <si>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</si>
  <si>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</si>
  <si>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</si>
  <si>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</si>
  <si>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</si>
  <si>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</si>
  <si>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</si>
  <si>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</si>
  <si>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</si>
  <si>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</si>
  <si>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</si>
  <si>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</si>
  <si>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</si>
  <si>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</si>
  <si>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</si>
  <si>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</si>
  <si>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</si>
  <si>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</si>
  <si>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</si>
  <si>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</si>
  <si>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</si>
  <si>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</si>
  <si>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</si>
  <si>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</si>
  <si>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</si>
  <si>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</si>
  <si>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</si>
  <si>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</si>
  <si>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</si>
  <si>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</si>
  <si>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</si>
  <si>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</si>
  <si>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</si>
  <si>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</si>
  <si>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</si>
  <si>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</si>
  <si>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</si>
  <si>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</si>
  <si>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</si>
  <si>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</si>
  <si>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</si>
  <si>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</si>
  <si>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</si>
  <si>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</si>
  <si>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</si>
  <si>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</si>
  <si>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</si>
  <si>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</si>
  <si>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</si>
  <si>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</si>
  <si>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</si>
  <si>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</si>
  <si>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</si>
  <si>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</si>
  <si>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</si>
  <si>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</si>
  <si>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</si>
  <si>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</si>
  <si>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</si>
  <si>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</si>
  <si>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</si>
  <si>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</si>
  <si>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</si>
  <si>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</si>
  <si>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</si>
  <si>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</si>
  <si>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</si>
  <si>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</si>
  <si>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</si>
  <si>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</si>
  <si>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</si>
  <si>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</si>
  <si>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</si>
  <si>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</si>
  <si>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</si>
  <si>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</si>
  <si>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</si>
  <si>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</si>
  <si>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</si>
  <si>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</si>
  <si>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</si>
  <si>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</si>
  <si>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</si>
  <si>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</si>
  <si>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</si>
  <si>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</si>
  <si>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</si>
  <si>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</si>
  <si>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</si>
  <si>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</si>
  <si>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</si>
  <si>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</si>
  <si>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</si>
  <si>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</si>
  <si>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</si>
  <si>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</si>
  <si>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</si>
  <si>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</si>
  <si>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</si>
  <si>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</si>
  <si>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</si>
  <si>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</si>
  <si>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</si>
  <si>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</si>
  <si>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</si>
  <si>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</si>
  <si>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</si>
  <si>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</si>
  <si>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</si>
  <si>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</si>
  <si>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</si>
  <si>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</si>
  <si>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</si>
  <si>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</si>
  <si>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</si>
  <si>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</si>
  <si>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</si>
  <si>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</si>
  <si>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</si>
  <si>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</si>
  <si>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</si>
  <si>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</si>
  <si>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</si>
  <si>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</si>
  <si>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</si>
  <si>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</si>
  <si>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</si>
  <si>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</si>
  <si>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</si>
  <si>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</si>
  <si>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</si>
  <si>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</si>
  <si>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</si>
  <si>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</si>
  <si>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</si>
  <si>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</si>
  <si>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</si>
  <si>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</si>
  <si>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</si>
  <si>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</si>
  <si>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</si>
  <si>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</si>
  <si>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</si>
  <si>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</si>
  <si>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</si>
  <si>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</si>
  <si>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</si>
  <si>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</si>
  <si>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</si>
  <si>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</si>
  <si>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</si>
  <si>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</si>
  <si>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</si>
  <si>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</si>
  <si>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</si>
  <si>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</si>
  <si>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</si>
  <si>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</si>
  <si>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</si>
  <si>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</si>
  <si>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</si>
  <si>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</si>
  <si>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</si>
  <si>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</si>
  <si>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</si>
  <si>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</si>
  <si>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</si>
  <si>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</si>
  <si>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</si>
  <si>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</si>
  <si>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</si>
  <si>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</si>
  <si>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</si>
  <si>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</si>
  <si>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</si>
  <si>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</si>
  <si>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</si>
  <si>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</si>
  <si>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</si>
  <si>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</si>
  <si>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</si>
  <si>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</si>
  <si>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</si>
  <si>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</si>
  <si>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</si>
  <si>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</si>
  <si>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</si>
  <si>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</si>
  <si>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</si>
  <si>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</si>
  <si>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</si>
  <si>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</si>
  <si>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</si>
  <si>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</si>
  <si>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</si>
  <si>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</si>
  <si>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</si>
  <si>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</si>
  <si>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</si>
  <si>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</si>
  <si>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</si>
  <si>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</si>
  <si>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</si>
  <si>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</si>
  <si>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</si>
  <si>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</si>
  <si>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</si>
  <si>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</si>
  <si>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</si>
  <si>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</si>
  <si>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</si>
  <si>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</si>
  <si>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</si>
  <si>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</si>
  <si>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</si>
  <si>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</si>
  <si>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</si>
  <si>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</si>
  <si>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</si>
  <si>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</si>
  <si>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</si>
  <si>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</si>
  <si>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</si>
  <si>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</si>
  <si>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</si>
  <si>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</si>
  <si>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</si>
  <si>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</si>
  <si>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</si>
  <si>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</si>
  <si>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</si>
  <si>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</si>
  <si>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</si>
  <si>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</si>
  <si>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</si>
  <si>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</si>
  <si>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</si>
  <si>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</si>
  <si>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</si>
  <si>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</si>
  <si>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</si>
  <si>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</si>
  <si>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</si>
  <si>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</si>
  <si>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</si>
  <si>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</si>
  <si>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</si>
  <si>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</si>
  <si>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</si>
  <si>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</si>
  <si>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</si>
  <si>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</si>
  <si>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</si>
  <si>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</si>
  <si>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</si>
  <si>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</si>
  <si>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</si>
  <si>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</si>
  <si>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</si>
  <si>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</si>
  <si>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</si>
  <si>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</si>
  <si>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</si>
  <si>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</si>
  <si>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</si>
  <si>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</si>
  <si>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</si>
  <si>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</si>
  <si>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</si>
  <si>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</si>
  <si>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</si>
  <si>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</si>
  <si>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</si>
  <si>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</si>
  <si>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</si>
  <si>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</si>
  <si>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</si>
  <si>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</si>
  <si>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</si>
  <si>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</si>
  <si>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</si>
  <si>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</si>
  <si>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</si>
  <si>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</si>
  <si>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</si>
  <si>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</si>
  <si>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</si>
  <si>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</si>
  <si>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</si>
  <si>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</si>
  <si>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</si>
  <si>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</si>
  <si>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</si>
  <si>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</si>
  <si>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</si>
  <si>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</si>
  <si>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</si>
  <si>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</si>
  <si>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</si>
  <si>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</si>
  <si>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</si>
  <si>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</si>
  <si>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</si>
  <si>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</si>
  <si>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</si>
  <si>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</si>
  <si>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</si>
  <si>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</si>
  <si>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</si>
  <si>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</si>
  <si>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</si>
  <si>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</si>
  <si>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</si>
  <si>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</si>
  <si>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</si>
  <si>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</si>
  <si>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</si>
  <si>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</si>
  <si>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</si>
  <si>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</si>
  <si>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</si>
  <si>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</si>
  <si>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</si>
  <si>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</si>
  <si>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</si>
  <si>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</si>
  <si>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</si>
  <si>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</si>
  <si>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</si>
  <si>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</si>
  <si>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</si>
  <si>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</si>
  <si>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</si>
  <si>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</si>
  <si>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</si>
  <si>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</si>
  <si>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</si>
  <si>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</si>
  <si>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</si>
  <si>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</si>
  <si>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</si>
  <si>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</si>
  <si>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</si>
  <si>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</si>
  <si>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</si>
  <si>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</si>
  <si>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</si>
  <si>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</si>
  <si>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</si>
  <si>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</si>
  <si>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</si>
  <si>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</si>
  <si>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</si>
  <si>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</si>
  <si>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</si>
  <si>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</si>
  <si>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</si>
  <si>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</si>
  <si>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</si>
  <si>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</si>
  <si>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</si>
  <si>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</si>
  <si>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</si>
  <si>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</si>
  <si>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</si>
  <si>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</si>
  <si>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</si>
  <si>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</si>
  <si>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</si>
  <si>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</si>
  <si>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</si>
  <si>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</si>
  <si>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</si>
  <si>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</si>
  <si>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</si>
  <si>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</si>
  <si>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</si>
  <si>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</si>
  <si>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</si>
  <si>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</si>
  <si>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</si>
  <si>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</si>
  <si>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</si>
  <si>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</si>
  <si>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</si>
  <si>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</si>
  <si>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</si>
  <si>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</si>
  <si>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</si>
  <si>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</si>
  <si>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</si>
  <si>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</si>
  <si>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</si>
  <si>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</si>
  <si>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</si>
  <si>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</si>
  <si>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</si>
  <si>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</si>
  <si>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</si>
  <si>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</si>
  <si>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</si>
  <si>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</si>
  <si>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</si>
  <si>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</si>
  <si>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</si>
  <si>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</si>
  <si>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</si>
  <si>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</si>
  <si>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</si>
  <si>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</si>
  <si>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</si>
  <si>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</si>
  <si>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</si>
  <si>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</si>
  <si>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</si>
  <si>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</si>
  <si>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</si>
  <si>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</si>
  <si>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</si>
  <si>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</si>
  <si>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</si>
  <si>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</si>
  <si>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</si>
  <si>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</si>
  <si>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</si>
  <si>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</si>
  <si>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</si>
  <si>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</si>
  <si>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</si>
  <si>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</si>
  <si>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</si>
  <si>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</si>
  <si>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</si>
  <si>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</si>
  <si>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</si>
  <si>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</si>
  <si>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</si>
  <si>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</si>
  <si>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</si>
  <si>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</si>
  <si>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</si>
  <si>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</si>
  <si>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</si>
  <si>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</si>
  <si>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</si>
  <si>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</si>
  <si>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</si>
  <si>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</si>
  <si>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</si>
  <si>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</si>
  <si>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</si>
  <si>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</si>
  <si>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</si>
  <si>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</si>
  <si>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</si>
  <si>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</si>
  <si>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</si>
  <si>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</si>
  <si>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</si>
  <si>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</si>
  <si>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</si>
  <si>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</si>
  <si>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</si>
  <si>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</si>
  <si>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</si>
  <si>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</si>
  <si>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</si>
  <si>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</si>
  <si>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</si>
  <si>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</si>
  <si>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</si>
  <si>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</si>
  <si>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</si>
  <si>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</si>
  <si>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</si>
  <si>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</si>
  <si>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</si>
  <si>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</si>
  <si>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</si>
  <si>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</si>
  <si>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</si>
  <si>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</si>
  <si>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</si>
  <si>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</si>
  <si>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</si>
  <si>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</si>
  <si>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</si>
  <si>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</si>
  <si>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</si>
  <si>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</si>
  <si>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</si>
  <si>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</si>
  <si>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</si>
  <si>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</si>
  <si>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</si>
  <si>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</si>
  <si>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</si>
  <si>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</si>
  <si>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</si>
  <si>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</si>
  <si>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</si>
  <si>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</si>
  <si>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</si>
  <si>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</si>
  <si>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</si>
  <si>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</si>
  <si>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</si>
  <si>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</si>
  <si>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</si>
  <si>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</si>
  <si>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</si>
  <si>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</si>
  <si>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</si>
  <si>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</si>
  <si>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</si>
  <si>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</si>
  <si>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</si>
  <si>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</si>
  <si>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</si>
  <si>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</si>
  <si>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</si>
  <si>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</si>
  <si>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</si>
  <si>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</si>
  <si>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</si>
  <si>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</si>
  <si>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</si>
  <si>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</si>
  <si>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</si>
  <si>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</si>
  <si>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</si>
  <si>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</si>
  <si>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</si>
  <si>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</si>
  <si>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</si>
  <si>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</si>
  <si>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</si>
  <si>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</si>
  <si>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</si>
  <si>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</si>
  <si>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</si>
  <si>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</si>
  <si>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</si>
  <si>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</si>
  <si>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</si>
  <si>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</si>
  <si>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</si>
  <si>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</si>
  <si>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</si>
  <si>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</si>
  <si>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</si>
  <si>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</si>
  <si>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</si>
  <si>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</si>
  <si>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</si>
  <si>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</si>
  <si>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</si>
  <si>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</si>
  <si>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</si>
  <si>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</si>
  <si>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</si>
  <si>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</si>
  <si>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</si>
  <si>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</si>
  <si>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</si>
  <si>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</si>
  <si>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</si>
  <si>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</si>
  <si>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</si>
  <si>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</si>
  <si>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</si>
  <si>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</si>
  <si>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</si>
  <si>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</si>
  <si>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</si>
  <si>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</si>
  <si>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</si>
  <si>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</si>
  <si>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</si>
  <si>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</si>
  <si>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</si>
  <si>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</si>
  <si>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</si>
  <si>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</si>
  <si>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</si>
  <si>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</si>
  <si>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</si>
  <si>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</si>
  <si>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</si>
  <si>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</si>
  <si>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</si>
  <si>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</si>
  <si>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</si>
  <si>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</si>
  <si>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</si>
  <si>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</si>
  <si>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</si>
  <si>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</si>
  <si>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</si>
  <si>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</si>
  <si>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</si>
  <si>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</si>
  <si>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</si>
  <si>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</si>
  <si>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</si>
  <si>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</si>
  <si>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</si>
  <si>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</si>
  <si>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</si>
  <si>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</si>
  <si>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</si>
  <si>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</si>
  <si>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</si>
  <si>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</si>
  <si>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</si>
  <si>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</si>
  <si>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</si>
  <si>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</si>
  <si>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</si>
  <si>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</si>
  <si>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</si>
  <si>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</si>
  <si>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</si>
  <si>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</si>
  <si>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</si>
  <si>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</si>
  <si>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</si>
  <si>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</si>
  <si>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</si>
  <si>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</si>
  <si>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</si>
  <si>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</si>
  <si>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</si>
  <si>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</si>
  <si>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</si>
  <si>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</si>
  <si>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</si>
  <si>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</si>
  <si>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</si>
  <si>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</si>
  <si>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</si>
  <si>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</si>
  <si>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</si>
  <si>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</si>
  <si>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</si>
  <si>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</si>
  <si>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</si>
  <si>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</si>
  <si>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</si>
  <si>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</si>
  <si>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</si>
  <si>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</si>
  <si>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</si>
  <si>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</si>
  <si>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</si>
  <si>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</si>
  <si>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</si>
  <si>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</si>
  <si>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</si>
  <si>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</si>
  <si>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</si>
  <si>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</si>
  <si>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</si>
  <si>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</si>
  <si>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</si>
  <si>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</si>
  <si>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</si>
  <si>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</si>
  <si>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</si>
  <si>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</si>
  <si>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</si>
  <si>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</si>
  <si>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</si>
  <si>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</si>
  <si>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</si>
  <si>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</si>
  <si>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</si>
  <si>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</si>
  <si>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</si>
  <si>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</si>
  <si>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</si>
  <si>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</si>
  <si>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</si>
  <si>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</si>
  <si>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</si>
  <si>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</si>
  <si>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</si>
  <si>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</si>
  <si>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</si>
  <si>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</si>
  <si>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</si>
  <si>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</si>
  <si>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</si>
  <si>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</si>
  <si>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</si>
  <si>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</si>
  <si>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</si>
  <si>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</si>
  <si>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</si>
  <si>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</si>
  <si>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</si>
  <si>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</si>
  <si>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</si>
  <si>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</si>
  <si>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</si>
  <si>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</si>
  <si>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</si>
  <si>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</si>
  <si>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</si>
  <si>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</si>
  <si>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</si>
  <si>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</si>
  <si>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</si>
  <si>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</si>
  <si>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</si>
  <si>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</si>
  <si>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</si>
  <si>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</si>
  <si>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</si>
  <si>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</si>
  <si>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</si>
  <si>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</si>
  <si>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</si>
  <si>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</si>
  <si>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</si>
  <si>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</si>
  <si>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</si>
  <si>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</si>
  <si>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</si>
  <si>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</si>
  <si>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</si>
  <si>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</si>
  <si>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</si>
  <si>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</si>
  <si>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</si>
  <si>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</si>
  <si>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</si>
  <si>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</si>
  <si>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</si>
  <si>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</si>
  <si>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</si>
  <si>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</si>
  <si>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</si>
  <si>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</si>
  <si>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</si>
  <si>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</si>
  <si>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</si>
  <si>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</si>
  <si>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</si>
  <si>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</si>
  <si>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</si>
  <si>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</si>
  <si>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</si>
  <si>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</si>
  <si>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</si>
  <si>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</si>
  <si>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</si>
  <si>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</si>
  <si>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</si>
  <si>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</si>
  <si>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</si>
  <si>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</si>
  <si>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</si>
  <si>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</si>
  <si>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</si>
  <si>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</si>
  <si>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</si>
  <si>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</si>
  <si>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</si>
  <si>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</si>
  <si>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</si>
  <si>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</si>
  <si>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</si>
  <si>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</si>
  <si>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</si>
  <si>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</si>
  <si>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</si>
  <si>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</si>
  <si>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</si>
  <si>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</si>
  <si>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</si>
  <si>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</si>
  <si>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</si>
  <si>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</si>
  <si>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</si>
  <si>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</si>
  <si>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</si>
  <si>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</si>
  <si>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</si>
  <si>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</si>
  <si>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</si>
  <si>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</si>
  <si>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</si>
  <si>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</si>
  <si>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</si>
  <si>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</si>
  <si>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</si>
  <si>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</si>
  <si>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</si>
  <si>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</si>
  <si>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</si>
  <si>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</si>
  <si>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</si>
  <si>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</si>
  <si>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</si>
  <si>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</si>
  <si>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</si>
  <si>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</si>
  <si>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</si>
  <si>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</si>
  <si>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</si>
  <si>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</si>
  <si>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</si>
  <si>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</si>
  <si>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</si>
  <si>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</si>
  <si>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</si>
  <si>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</si>
  <si>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</si>
  <si>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</si>
  <si>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</si>
  <si>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</si>
  <si>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</si>
  <si>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</si>
  <si>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</si>
  <si>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</si>
  <si>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</si>
  <si>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</si>
  <si>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</si>
  <si>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</si>
  <si>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</si>
  <si>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</si>
  <si>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</si>
  <si>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</si>
  <si>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</si>
  <si>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</si>
  <si>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</si>
  <si>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</si>
  <si>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</si>
  <si>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</si>
  <si>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</si>
  <si>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</si>
  <si>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</si>
  <si>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</si>
  <si>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</si>
  <si>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</si>
  <si>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</si>
  <si>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</si>
  <si>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</si>
  <si>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</si>
  <si>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</si>
  <si>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</si>
  <si>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</si>
  <si>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</si>
  <si>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</si>
  <si>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</si>
  <si>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</si>
  <si>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</si>
  <si>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</si>
  <si>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</si>
  <si>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</si>
  <si>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</si>
  <si>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</si>
  <si>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</si>
  <si>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</si>
  <si>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</si>
  <si>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</si>
  <si>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</si>
  <si>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</si>
  <si>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</si>
  <si>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</si>
  <si>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</si>
  <si>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</si>
  <si>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</si>
  <si>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</si>
  <si>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</si>
  <si>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</si>
  <si>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</si>
  <si>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</si>
  <si>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</si>
  <si>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</si>
  <si>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</si>
  <si>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</si>
  <si>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</si>
  <si>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</si>
  <si>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</si>
  <si>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</si>
  <si>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</si>
  <si>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</si>
  <si>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</si>
  <si>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</si>
  <si>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</si>
  <si>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</si>
  <si>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</si>
  <si>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</si>
  <si>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</si>
  <si>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</si>
  <si>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</si>
  <si>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</si>
  <si>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</si>
  <si>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</si>
  <si>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</si>
  <si>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</si>
  <si>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</si>
  <si>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</si>
  <si>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</si>
  <si>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</si>
  <si>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</si>
  <si>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</si>
  <si>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</si>
  <si>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</si>
  <si>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</si>
  <si>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</si>
  <si>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</si>
  <si>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</si>
  <si>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</si>
  <si>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</si>
  <si>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</si>
  <si>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</si>
  <si>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</si>
  <si>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</si>
  <si>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</si>
  <si>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</si>
  <si>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</si>
  <si>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</si>
  <si>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</si>
  <si>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</si>
  <si>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</si>
  <si>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</si>
  <si>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</si>
  <si>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</si>
  <si>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</si>
  <si>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</si>
  <si>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</si>
  <si>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</si>
  <si>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</si>
  <si>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</si>
  <si>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</si>
  <si>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</si>
  <si>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</si>
  <si>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</si>
  <si>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</si>
  <si>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</si>
  <si>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</si>
  <si>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</si>
  <si>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</si>
  <si>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</si>
  <si>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</si>
  <si>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</si>
  <si>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</si>
  <si>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</si>
  <si>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</si>
  <si>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</si>
  <si>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</si>
  <si>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</si>
  <si>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</si>
  <si>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</si>
  <si>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</si>
  <si>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</si>
  <si>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</si>
  <si>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</si>
  <si>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</si>
  <si>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</si>
  <si>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</si>
  <si>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</si>
  <si>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</si>
  <si>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</si>
  <si>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</si>
  <si>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</si>
  <si>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</si>
  <si>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</si>
  <si>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</si>
  <si>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</si>
  <si>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</si>
  <si>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</si>
  <si>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</si>
  <si>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</si>
  <si>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</si>
  <si>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</si>
  <si>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</si>
  <si>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</si>
  <si>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</si>
  <si>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</si>
  <si>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</si>
  <si>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</si>
  <si>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</si>
  <si>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</si>
  <si>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</si>
  <si>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</si>
  <si>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</si>
  <si>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</si>
  <si>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</si>
  <si>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</si>
  <si>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</si>
  <si>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</si>
  <si>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</si>
  <si>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</si>
  <si>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</si>
  <si>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</si>
  <si>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</si>
  <si>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</si>
  <si>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</si>
  <si>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</si>
  <si>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</si>
  <si>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</si>
  <si>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</si>
  <si>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</si>
  <si>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</si>
  <si>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</si>
  <si>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</si>
  <si>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</si>
  <si>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</si>
  <si>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</si>
  <si>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</si>
  <si>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</si>
  <si>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</si>
  <si>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</si>
  <si>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</si>
  <si>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</si>
  <si>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</si>
  <si>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</si>
  <si>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</si>
  <si>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</si>
  <si>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</si>
  <si>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</si>
  <si>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</si>
  <si>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</si>
  <si>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</si>
  <si>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</si>
  <si>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</si>
  <si>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</si>
  <si>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</si>
  <si>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</si>
  <si>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</si>
  <si>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</si>
  <si>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</si>
  <si>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</si>
  <si>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</si>
  <si>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</si>
  <si>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</si>
  <si>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</si>
  <si>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</si>
  <si>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</si>
  <si>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</si>
  <si>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</si>
  <si>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</si>
  <si>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</si>
  <si>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</si>
  <si>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</si>
  <si>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</si>
  <si>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</si>
  <si>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</si>
  <si>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</si>
  <si>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</si>
  <si>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</si>
  <si>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</si>
  <si>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</si>
  <si>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</si>
  <si>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</si>
  <si>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</si>
  <si>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</si>
  <si>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</si>
  <si>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</si>
  <si>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</si>
  <si>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</si>
  <si>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</si>
  <si>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</si>
  <si>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</si>
  <si>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</si>
  <si>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</si>
  <si>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</si>
  <si>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</si>
  <si>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</si>
  <si>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</si>
  <si>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</si>
  <si>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</si>
  <si>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</si>
  <si>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</si>
  <si>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</si>
  <si>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</si>
  <si>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</si>
  <si>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</si>
  <si>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</si>
  <si>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</si>
  <si>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</si>
  <si>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</si>
  <si>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</si>
  <si>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</si>
  <si>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</si>
  <si>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</si>
  <si>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</si>
  <si>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</si>
  <si>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</si>
  <si>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</si>
  <si>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</si>
  <si>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</si>
  <si>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</si>
  <si>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</si>
  <si>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</si>
  <si>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</si>
  <si>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</si>
  <si>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</si>
  <si>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</si>
  <si>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</si>
  <si>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</si>
  <si>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</si>
  <si>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</si>
  <si>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</si>
  <si>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</si>
  <si>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</si>
  <si>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</si>
  <si>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</si>
  <si>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</si>
  <si>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</si>
  <si>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</si>
  <si>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</si>
  <si>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</si>
  <si>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</si>
  <si>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</si>
  <si>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</si>
  <si>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</si>
  <si>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</si>
  <si>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</si>
  <si>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</si>
  <si>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</si>
  <si>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</si>
  <si>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</si>
  <si>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</si>
  <si>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</si>
  <si>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</si>
  <si>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</si>
  <si>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</si>
  <si>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</si>
  <si>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</si>
  <si>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</si>
  <si>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</si>
  <si>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</si>
  <si>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</si>
  <si>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</si>
  <si>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</si>
  <si>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</si>
  <si>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</si>
  <si>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</si>
  <si>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</si>
  <si>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</si>
  <si>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</si>
  <si>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</si>
  <si>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</si>
  <si>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</si>
  <si>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</si>
  <si>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</si>
  <si>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</si>
  <si>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</si>
  <si>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</si>
  <si>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</si>
  <si>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</si>
  <si>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</si>
  <si>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</si>
  <si>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</si>
  <si>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</si>
  <si>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</si>
  <si>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</si>
  <si>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</si>
  <si>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</si>
  <si>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</si>
  <si>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</si>
  <si>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</si>
  <si>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</si>
  <si>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</si>
  <si>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</si>
  <si>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</si>
  <si>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</si>
  <si>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</si>
  <si>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</si>
  <si>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</si>
  <si>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</si>
  <si>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</si>
  <si>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</si>
  <si>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</si>
  <si>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</si>
  <si>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</si>
  <si>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</si>
  <si>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</si>
  <si>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</si>
  <si>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</si>
  <si>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</si>
  <si>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</si>
  <si>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</si>
  <si>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</si>
  <si>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</si>
  <si>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</si>
  <si>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</si>
  <si>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</si>
  <si>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</si>
  <si>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</si>
  <si>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</si>
  <si>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</si>
  <si>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</si>
  <si>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</si>
  <si>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</si>
  <si>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</si>
  <si>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</si>
  <si>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</si>
  <si>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</si>
  <si>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</si>
  <si>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</si>
  <si>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</si>
  <si>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</si>
  <si>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</si>
  <si>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</si>
  <si>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</si>
  <si>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</si>
  <si>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</si>
  <si>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</si>
  <si>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</si>
  <si>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</si>
  <si>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</si>
  <si>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</si>
  <si>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</si>
  <si>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</si>
  <si>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</si>
  <si>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</si>
  <si>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</si>
  <si>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</si>
  <si>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</si>
  <si>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</si>
  <si>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</si>
  <si>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</si>
  <si>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</si>
  <si>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</si>
  <si>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</si>
  <si>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</si>
  <si>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</si>
  <si>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</si>
  <si>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</si>
  <si>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</si>
  <si>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</si>
  <si>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</si>
  <si>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</si>
  <si>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</si>
  <si>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</si>
  <si>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</si>
  <si>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</si>
  <si>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</si>
  <si>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</si>
  <si>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</si>
  <si>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</si>
  <si>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</si>
  <si>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</si>
  <si>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</si>
  <si>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</si>
  <si>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</si>
  <si>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</si>
  <si>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</si>
  <si>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</si>
  <si>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</si>
  <si>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</si>
  <si>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</si>
  <si>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</si>
  <si>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</si>
  <si>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</si>
  <si>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</si>
  <si>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</si>
  <si>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</si>
  <si>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</si>
  <si>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</si>
  <si>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</si>
  <si>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</si>
  <si>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</si>
  <si>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</si>
  <si>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</si>
  <si>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</si>
  <si>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</si>
  <si>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</si>
  <si>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</si>
  <si>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</si>
  <si>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</si>
  <si>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</si>
  <si>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</si>
  <si>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</si>
  <si>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</si>
  <si>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</si>
  <si>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</si>
  <si>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</si>
  <si>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</si>
  <si>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</si>
  <si>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</si>
  <si>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</si>
  <si>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</si>
  <si>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</si>
  <si>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</si>
  <si>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</si>
  <si>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</si>
  <si>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</si>
  <si>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</si>
  <si>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</si>
  <si>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</si>
  <si>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</si>
  <si>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</si>
  <si>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</si>
  <si>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</si>
  <si>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</si>
  <si>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</si>
  <si>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</si>
  <si>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</si>
  <si>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</si>
  <si>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</si>
  <si>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</si>
  <si>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</si>
  <si>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</si>
  <si>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</si>
  <si>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</si>
  <si>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</si>
  <si>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</si>
  <si>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</si>
  <si>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</si>
  <si>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</si>
  <si>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</si>
  <si>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</si>
  <si>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</si>
  <si>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</si>
  <si>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</si>
  <si>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</si>
  <si>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</si>
  <si>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</si>
  <si>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</si>
  <si>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</si>
  <si>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</si>
  <si>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</si>
  <si>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</si>
  <si>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</si>
  <si>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</si>
  <si>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</si>
  <si>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</si>
  <si>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</si>
  <si>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</si>
  <si>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</si>
  <si>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</si>
  <si>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</si>
  <si>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</si>
  <si>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</si>
  <si>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</si>
  <si>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</si>
  <si>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</si>
  <si>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</si>
  <si>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</si>
  <si>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</si>
  <si>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</si>
  <si>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</si>
  <si>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</si>
  <si>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</si>
  <si>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</si>
  <si>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</si>
  <si>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</si>
  <si>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</si>
  <si>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</si>
  <si>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</si>
  <si>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</si>
  <si>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</si>
  <si>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</si>
  <si>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</si>
  <si>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</si>
  <si>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</si>
  <si>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</si>
  <si>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</si>
  <si>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</si>
  <si>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</si>
  <si>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</si>
  <si>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</si>
  <si>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</si>
  <si>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</si>
  <si>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</si>
  <si>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</si>
  <si>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</si>
  <si>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</si>
  <si>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</si>
  <si>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</si>
  <si>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</si>
  <si>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</si>
  <si>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</si>
  <si>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</si>
  <si>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</si>
  <si>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</si>
  <si>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</si>
  <si>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</si>
  <si>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</si>
  <si>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</si>
  <si>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</si>
  <si>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</si>
  <si>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</si>
  <si>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</si>
  <si>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</si>
  <si>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</si>
  <si>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</si>
  <si>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</si>
  <si>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</si>
  <si>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</si>
  <si>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</si>
  <si>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</si>
  <si>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</si>
  <si>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</si>
  <si>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</si>
  <si>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</si>
  <si>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</si>
  <si>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</si>
  <si>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</si>
  <si>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</si>
  <si>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</si>
  <si>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</si>
  <si>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</si>
  <si>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</si>
  <si>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</si>
  <si>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</si>
  <si>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</si>
  <si>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</si>
  <si>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</si>
  <si>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</si>
  <si>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</si>
  <si>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</si>
  <si>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</si>
  <si>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</si>
  <si>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</si>
  <si>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</si>
  <si>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</si>
  <si>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</si>
  <si>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</si>
  <si>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</si>
  <si>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</si>
  <si>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</si>
  <si>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</si>
  <si>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</si>
  <si>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</si>
  <si>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</si>
  <si>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</si>
  <si>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</si>
  <si>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</si>
  <si>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</si>
  <si>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</si>
  <si>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</si>
  <si>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</si>
  <si>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</si>
  <si>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</si>
  <si>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</si>
  <si>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</si>
  <si>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</si>
  <si>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</si>
  <si>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</si>
  <si>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</si>
  <si>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</si>
  <si>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</si>
  <si>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</si>
  <si>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</si>
  <si>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</si>
  <si>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</si>
  <si>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</si>
  <si>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</si>
  <si>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</si>
  <si>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</si>
  <si>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</si>
  <si>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</si>
  <si>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</si>
  <si>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</si>
  <si>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</si>
  <si>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</si>
  <si>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</si>
  <si>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</si>
  <si>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</si>
  <si>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</si>
  <si>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</si>
  <si>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</si>
  <si>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</si>
  <si>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</si>
  <si>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</si>
  <si>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</si>
  <si>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</si>
  <si>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</si>
  <si>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</si>
  <si>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</si>
  <si>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</si>
  <si>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</si>
  <si>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</si>
  <si>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</si>
  <si>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</si>
  <si>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</si>
  <si>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</si>
  <si>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</si>
  <si>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</si>
  <si>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</si>
  <si>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</si>
  <si>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</si>
  <si>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</si>
  <si>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</si>
  <si>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</si>
  <si>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</si>
  <si>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</si>
  <si>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</si>
  <si>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</si>
  <si>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</si>
  <si>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</si>
  <si>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</si>
  <si>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</si>
  <si>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</si>
  <si>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</si>
  <si>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</si>
  <si>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</si>
  <si>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</si>
  <si>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</si>
  <si>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</si>
  <si>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</si>
  <si>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</si>
  <si>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</si>
  <si>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</si>
  <si>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</si>
  <si>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</si>
  <si>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</si>
  <si>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</si>
  <si>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</si>
  <si>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</si>
  <si>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</si>
  <si>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</si>
  <si>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</si>
  <si>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</si>
  <si>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</si>
  <si>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</si>
  <si>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</si>
  <si>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</si>
  <si>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</si>
  <si>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</si>
  <si>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</si>
  <si>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</si>
  <si>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</si>
  <si>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</si>
  <si>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</si>
  <si>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</si>
  <si>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</si>
  <si>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</si>
  <si>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</si>
  <si>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</si>
  <si>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</si>
  <si>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</si>
  <si>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</si>
  <si>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</si>
  <si>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</si>
  <si>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</si>
  <si>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</si>
  <si>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</si>
  <si>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</si>
  <si>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</si>
  <si>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</si>
  <si>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</si>
  <si>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</si>
  <si>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</si>
  <si>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</si>
  <si>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</si>
  <si>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</si>
  <si>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</si>
  <si>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</si>
  <si>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</si>
  <si>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</si>
  <si>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</si>
  <si>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</si>
  <si>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</si>
  <si>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</si>
  <si>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</si>
  <si>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</si>
  <si>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</si>
  <si>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</si>
  <si>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</si>
  <si>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</si>
  <si>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</si>
  <si>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</si>
  <si>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</si>
  <si>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</si>
  <si>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</si>
  <si>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</si>
  <si>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</si>
  <si>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</si>
  <si>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</si>
  <si>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</si>
  <si>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</si>
  <si>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</si>
  <si>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</si>
  <si>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</si>
  <si>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</si>
  <si>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</si>
  <si>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</si>
  <si>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</si>
  <si>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</si>
  <si>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</si>
  <si>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</si>
  <si>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</si>
  <si>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</si>
  <si>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</si>
  <si>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</si>
  <si>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</si>
  <si>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</si>
  <si>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</si>
  <si>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</si>
  <si>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</si>
  <si>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</si>
  <si>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</si>
  <si>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</si>
  <si>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</si>
  <si>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</si>
  <si>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</si>
  <si>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</si>
  <si>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</si>
  <si>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</si>
  <si>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</si>
  <si>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</si>
  <si>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</si>
  <si>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</si>
  <si>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</si>
  <si>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</si>
  <si>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</si>
  <si>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</si>
  <si>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</si>
  <si>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</si>
  <si>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</si>
  <si>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</si>
  <si>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</si>
  <si>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</si>
  <si>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</si>
  <si>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</si>
  <si>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</si>
  <si>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</si>
  <si>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</si>
  <si>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</si>
  <si>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</si>
  <si>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</si>
  <si>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</si>
  <si>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</si>
  <si>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</si>
  <si>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</si>
  <si>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</si>
  <si>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</si>
  <si>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</si>
  <si>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</si>
  <si>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</si>
  <si>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</si>
  <si>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</si>
  <si>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</si>
  <si>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</si>
  <si>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</si>
  <si>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</si>
  <si>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</si>
  <si>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</si>
  <si>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</si>
  <si>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</si>
  <si>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</si>
  <si>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</si>
  <si>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</si>
  <si>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</si>
  <si>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</si>
  <si>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</si>
  <si>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</si>
  <si>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</si>
  <si>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</si>
  <si>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</si>
  <si>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</si>
  <si>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</si>
  <si>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</si>
  <si>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</si>
  <si>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</si>
  <si>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</si>
  <si>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</si>
  <si>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</si>
  <si>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</si>
  <si>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</si>
  <si>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</si>
  <si>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</si>
  <si>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</si>
  <si>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</si>
  <si>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</si>
  <si>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</si>
  <si>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</si>
  <si>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</si>
  <si>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</si>
  <si>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</si>
  <si>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</si>
  <si>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</si>
  <si>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</si>
  <si>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</si>
  <si>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</si>
  <si>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</si>
  <si>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</si>
  <si>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</si>
  <si>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</si>
  <si>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</si>
  <si>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</si>
  <si>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</si>
  <si>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</si>
  <si>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</si>
  <si>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</si>
  <si>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</si>
  <si>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</si>
  <si>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</si>
  <si>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</si>
  <si>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</si>
  <si>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</si>
  <si>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</si>
  <si>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</si>
  <si>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</si>
  <si>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</si>
  <si>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</si>
  <si>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</si>
  <si>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</si>
  <si>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</si>
  <si>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</si>
  <si>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</si>
  <si>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</si>
  <si>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</si>
  <si>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</si>
  <si>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</si>
  <si>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</si>
  <si>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</si>
  <si>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</si>
  <si>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</si>
  <si>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</si>
  <si>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</si>
  <si>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</si>
  <si>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</si>
  <si>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</si>
  <si>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</si>
  <si>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</si>
  <si>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</si>
  <si>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</si>
  <si>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</si>
  <si>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</si>
  <si>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</si>
  <si>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</si>
  <si>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</si>
  <si>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</si>
  <si>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</si>
  <si>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</si>
  <si>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</si>
  <si>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</si>
  <si>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</si>
  <si>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</si>
  <si>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</si>
  <si>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</si>
  <si>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</si>
  <si>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</si>
  <si>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</si>
  <si>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</si>
  <si>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</si>
  <si>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</si>
  <si>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</si>
  <si>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</si>
  <si>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</si>
  <si>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</si>
  <si>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</si>
  <si>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</si>
  <si>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</si>
  <si>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</si>
  <si>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</si>
  <si>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</si>
  <si>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</si>
  <si>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</si>
  <si>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</si>
  <si>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</si>
  <si>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</si>
  <si>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</si>
  <si>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</si>
  <si>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</si>
  <si>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</si>
  <si>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</si>
  <si>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</si>
  <si>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</si>
  <si>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</si>
  <si>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</si>
  <si>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</si>
  <si>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</si>
  <si>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</si>
  <si>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</si>
  <si>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</si>
  <si>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</si>
  <si>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</si>
  <si>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</si>
  <si>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</si>
  <si>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</si>
  <si>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</si>
  <si>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</si>
  <si>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</si>
  <si>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</si>
  <si>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</si>
  <si>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</si>
  <si>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</si>
  <si>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</si>
  <si>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</si>
  <si>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</si>
  <si>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</si>
  <si>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</si>
  <si>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</si>
  <si>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</si>
  <si>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</si>
  <si>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</si>
  <si>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</si>
  <si>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</si>
  <si>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</si>
  <si>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</si>
  <si>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</si>
  <si>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</si>
  <si>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</si>
  <si>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</si>
  <si>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</si>
  <si>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</si>
  <si>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</si>
  <si>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</si>
  <si>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</si>
  <si>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</si>
  <si>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</si>
  <si>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</si>
  <si>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</si>
  <si>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</si>
  <si>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</si>
  <si>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</si>
  <si>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</si>
  <si>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</si>
  <si>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</si>
  <si>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</si>
  <si>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</si>
  <si>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</si>
  <si>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</si>
  <si>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</si>
  <si>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</si>
  <si>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</si>
  <si>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</si>
  <si>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</si>
  <si>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</si>
  <si>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</si>
  <si>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</si>
  <si>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</si>
  <si>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</si>
  <si>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</si>
  <si>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</si>
  <si>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</si>
  <si>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</si>
  <si>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</si>
  <si>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</si>
  <si>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</si>
  <si>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</si>
  <si>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</si>
  <si>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</si>
  <si>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</si>
  <si>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</si>
  <si>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</si>
  <si>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</si>
  <si>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</si>
  <si>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</si>
  <si>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</si>
  <si>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</si>
  <si>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</si>
  <si>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</si>
  <si>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</si>
  <si>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</si>
  <si>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</si>
  <si>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</si>
  <si>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</si>
  <si>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</si>
  <si>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</si>
  <si>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</si>
  <si>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</si>
  <si>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</si>
  <si>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</si>
  <si>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</si>
  <si>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</si>
  <si>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</si>
  <si>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</si>
  <si>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</si>
  <si>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</si>
  <si>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</si>
  <si>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</si>
  <si>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</si>
  <si>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</si>
  <si>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</si>
  <si>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</si>
  <si>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</si>
  <si>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</si>
  <si>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</si>
  <si>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</si>
  <si>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</si>
  <si>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</si>
  <si>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</si>
  <si>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</si>
  <si>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</si>
  <si>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</si>
  <si>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</si>
  <si>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</si>
  <si>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</si>
  <si>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</si>
  <si>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</si>
  <si>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</si>
  <si>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</si>
  <si>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</si>
  <si>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</si>
  <si>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</si>
  <si>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</si>
  <si>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</si>
  <si>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</si>
  <si>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</si>
  <si>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</si>
  <si>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</si>
  <si>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</si>
  <si>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</si>
  <si>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</si>
  <si>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</si>
  <si>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</si>
  <si>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</si>
  <si>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</si>
  <si>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</si>
  <si>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</si>
  <si>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</si>
  <si>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</si>
  <si>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</si>
  <si>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</si>
  <si>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</si>
  <si>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</si>
  <si>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</si>
  <si>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</si>
  <si>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</si>
  <si>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</si>
  <si>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</si>
  <si>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</si>
  <si>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</si>
  <si>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</si>
  <si>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</si>
  <si>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</si>
  <si>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</si>
  <si>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</si>
  <si>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</si>
  <si>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</si>
  <si>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</si>
  <si>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</si>
  <si>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</si>
  <si>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</si>
  <si>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</si>
  <si>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</si>
  <si>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</si>
  <si>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</si>
  <si>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</si>
  <si>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</si>
  <si>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</si>
  <si>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</si>
  <si>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</si>
  <si>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</si>
  <si>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</si>
  <si>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</si>
  <si>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</si>
  <si>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</si>
  <si>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</si>
  <si>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</si>
  <si>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</si>
  <si>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</si>
  <si>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</si>
  <si>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</si>
  <si>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</si>
  <si>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</si>
  <si>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</si>
  <si>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</si>
  <si>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</si>
  <si>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</si>
  <si>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</si>
  <si>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</si>
  <si>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</si>
  <si>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</si>
  <si>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</si>
  <si>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</si>
  <si>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</si>
  <si>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</si>
  <si>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</si>
  <si>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</si>
  <si>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</si>
  <si>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</si>
  <si>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</si>
  <si>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</si>
  <si>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</si>
  <si>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</si>
  <si>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</si>
  <si>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</si>
  <si>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</si>
  <si>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</si>
  <si>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</si>
  <si>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</si>
  <si>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</si>
  <si>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</si>
  <si>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</si>
  <si>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</si>
  <si>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</si>
  <si>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</si>
  <si>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</si>
  <si>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</si>
  <si>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</si>
  <si>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</si>
  <si>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</si>
  <si>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</si>
  <si>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</si>
  <si>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</si>
  <si>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</si>
  <si>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</si>
  <si>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</si>
  <si>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</si>
  <si>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</si>
  <si>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</si>
  <si>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</si>
  <si>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</si>
  <si>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</si>
  <si>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</si>
  <si>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</si>
  <si>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</si>
  <si>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</si>
  <si>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</si>
  <si>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</si>
  <si>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</si>
  <si>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</si>
  <si>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</si>
  <si>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</si>
  <si>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</si>
  <si>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</si>
  <si>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</si>
  <si>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</si>
  <si>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</si>
  <si>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</si>
  <si>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</si>
  <si>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</si>
  <si>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</si>
  <si>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</si>
  <si>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</si>
  <si>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</si>
  <si>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</si>
  <si>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</si>
  <si>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</si>
  <si>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</si>
  <si>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</si>
  <si>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</si>
  <si>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</si>
  <si>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</si>
  <si>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</si>
  <si>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</si>
  <si>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</si>
  <si>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</si>
  <si>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</si>
  <si>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</si>
  <si>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</si>
  <si>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</si>
  <si>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</si>
  <si>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</si>
  <si>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</si>
  <si>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</si>
  <si>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</si>
  <si>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</si>
  <si>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</si>
  <si>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</si>
  <si>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</si>
  <si>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</si>
  <si>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</si>
  <si>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</si>
  <si>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</si>
  <si>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</si>
  <si>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</si>
  <si>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</si>
  <si>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</si>
  <si>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</si>
  <si>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</si>
  <si>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</si>
  <si>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</si>
  <si>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</si>
  <si>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</si>
  <si>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</si>
  <si>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</si>
  <si>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</si>
  <si>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</si>
  <si>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</si>
  <si>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</si>
  <si>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</si>
  <si>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</si>
  <si>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</si>
  <si>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</si>
  <si>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</si>
  <si>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</si>
  <si>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</si>
  <si>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</si>
  <si>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</si>
  <si>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</si>
  <si>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</si>
  <si>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</si>
  <si>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</si>
  <si>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</si>
  <si>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</si>
  <si>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</si>
  <si>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</si>
  <si>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</si>
  <si>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</si>
  <si>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</si>
  <si>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</si>
  <si>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</si>
  <si>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</si>
  <si>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</si>
  <si>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</si>
  <si>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</si>
  <si>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</si>
  <si>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</si>
  <si>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</si>
  <si>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</si>
  <si>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</si>
  <si>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</si>
  <si>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</si>
  <si>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</si>
  <si>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</si>
  <si>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</si>
  <si>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</si>
  <si>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</si>
  <si>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</si>
  <si>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</si>
  <si>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</si>
  <si>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</si>
  <si>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</si>
  <si>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</si>
  <si>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</si>
  <si>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</si>
  <si>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</si>
  <si>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</si>
  <si>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</si>
  <si>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</si>
  <si>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</si>
  <si>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</si>
  <si>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</si>
  <si>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</si>
  <si>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</si>
  <si>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</si>
  <si>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</si>
  <si>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</si>
  <si>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</si>
  <si>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</si>
  <si>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</si>
  <si>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</si>
  <si>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</si>
  <si>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</si>
  <si>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</si>
  <si>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</si>
  <si>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</si>
  <si>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</si>
  <si>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</si>
  <si>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</si>
  <si>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</si>
  <si>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</si>
  <si>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</si>
  <si>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</si>
  <si>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</si>
  <si>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</si>
  <si>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</si>
  <si>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</si>
  <si>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</si>
  <si>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</si>
  <si>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</si>
  <si>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</si>
  <si>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</si>
  <si>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</si>
  <si>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</si>
  <si>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</si>
  <si>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</si>
  <si>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</si>
  <si>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</si>
  <si>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</si>
  <si>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</si>
  <si>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</si>
  <si>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</si>
  <si>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</si>
  <si>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</si>
  <si>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</si>
  <si>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</si>
  <si>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</si>
  <si>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</si>
  <si>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</si>
  <si>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</si>
  <si>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</si>
  <si>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</si>
  <si>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</si>
  <si>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</si>
  <si>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</si>
  <si>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</si>
  <si>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</si>
  <si>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</si>
  <si>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</si>
  <si>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</si>
  <si>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</si>
  <si>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</si>
  <si>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</si>
  <si>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</si>
  <si>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</si>
  <si>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</si>
  <si>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</si>
  <si>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</si>
  <si>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</si>
  <si>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</si>
  <si>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</si>
  <si>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</si>
  <si>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</si>
  <si>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</si>
  <si>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</si>
  <si>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</si>
  <si>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</si>
  <si>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</si>
  <si>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</si>
  <si>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</si>
  <si>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</si>
  <si>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</si>
  <si>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</si>
  <si>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</si>
  <si>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</si>
  <si>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</si>
  <si>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</si>
  <si>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</si>
  <si>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</si>
  <si>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</si>
  <si>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</si>
  <si>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</si>
  <si>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</si>
  <si>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</si>
  <si>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</si>
  <si>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</si>
  <si>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</si>
  <si>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</si>
  <si>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</si>
  <si>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</si>
  <si>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</si>
  <si>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</si>
  <si>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</si>
  <si>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</si>
  <si>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</si>
  <si>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</si>
  <si>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</si>
  <si>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</si>
  <si>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</si>
  <si>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</si>
  <si>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</si>
  <si>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</si>
  <si>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</si>
  <si>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</si>
  <si>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</si>
  <si>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</si>
  <si>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</si>
  <si>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</si>
  <si>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</si>
  <si>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</si>
  <si>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</si>
  <si>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</si>
  <si>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</si>
  <si>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</si>
  <si>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</si>
  <si>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</si>
  <si>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</si>
  <si>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</si>
  <si>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</si>
  <si>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</si>
  <si>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</si>
  <si>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</si>
  <si>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</si>
  <si>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</si>
  <si>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</si>
  <si>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</si>
  <si>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</si>
  <si>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</si>
  <si>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</si>
  <si>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</si>
  <si>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</si>
  <si>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</si>
  <si>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</si>
  <si>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</si>
  <si>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</si>
  <si>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</si>
  <si>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</si>
  <si>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</si>
  <si>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</si>
  <si>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</si>
  <si>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</si>
  <si>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</si>
  <si>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</si>
  <si>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</si>
  <si>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</si>
  <si>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</si>
  <si>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</si>
  <si>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</si>
  <si>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</si>
  <si>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</si>
  <si>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</si>
  <si>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</si>
  <si>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</si>
  <si>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</si>
  <si>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</si>
  <si>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</si>
  <si>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</si>
  <si>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</si>
  <si>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</si>
  <si>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</si>
  <si>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</si>
  <si>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</si>
  <si>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</si>
  <si>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</si>
  <si>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</si>
  <si>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</si>
  <si>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</si>
  <si>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</si>
  <si>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</si>
  <si>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</si>
  <si>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</si>
  <si>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</si>
  <si>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</si>
  <si>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</si>
  <si>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</si>
  <si>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</si>
  <si>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</si>
  <si>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</si>
  <si>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</si>
  <si>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</si>
  <si>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</si>
  <si>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</si>
  <si>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</si>
  <si>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</si>
  <si>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</si>
  <si>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</si>
  <si>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</si>
  <si>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</si>
  <si>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</si>
  <si>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</si>
  <si>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</si>
  <si>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</si>
  <si>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</si>
  <si>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</si>
  <si>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</si>
  <si>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</si>
  <si>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</si>
  <si>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</si>
  <si>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</si>
  <si>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</si>
  <si>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</si>
  <si>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</si>
  <si>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</si>
  <si>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</si>
  <si>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</si>
  <si>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</si>
  <si>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</si>
  <si>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</si>
  <si>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</si>
  <si>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</si>
  <si>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</si>
  <si>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</si>
  <si>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</si>
  <si>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</si>
  <si>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</si>
  <si>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</si>
  <si>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</si>
  <si>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</si>
  <si>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</si>
  <si>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</si>
  <si>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</si>
  <si>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</si>
  <si>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</si>
  <si>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</si>
  <si>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</si>
  <si>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</si>
  <si>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</si>
  <si>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</si>
  <si>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</si>
  <si>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</si>
  <si>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</si>
  <si>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</si>
  <si>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</si>
  <si>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</si>
  <si>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</si>
  <si>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</si>
  <si>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</si>
  <si>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</si>
  <si>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</si>
  <si>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</si>
  <si>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</si>
  <si>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</si>
  <si>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</si>
  <si>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</si>
  <si>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</si>
  <si>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</si>
  <si>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</si>
  <si>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</si>
  <si>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</si>
  <si>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</si>
  <si>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</si>
  <si>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</si>
  <si>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</si>
  <si>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</si>
  <si>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</si>
  <si>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</si>
  <si>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</si>
  <si>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</si>
  <si>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</si>
  <si>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</si>
  <si>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</si>
  <si>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</si>
  <si>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</si>
  <si>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</si>
  <si>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</si>
  <si>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</si>
  <si>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</si>
  <si>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</si>
  <si>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</si>
  <si>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</si>
  <si>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</si>
  <si>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</si>
  <si>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</si>
  <si>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</si>
  <si>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</si>
  <si>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</si>
  <si>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</si>
  <si>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</si>
  <si>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</si>
  <si>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</si>
  <si>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</si>
  <si>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</si>
  <si>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</si>
  <si>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</si>
  <si>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</si>
  <si>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</si>
  <si>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</si>
  <si>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</si>
  <si>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</si>
  <si>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</si>
  <si>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</si>
  <si>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</si>
  <si>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</si>
  <si>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</si>
  <si>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</si>
  <si>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</si>
  <si>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</si>
  <si>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</si>
  <si>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</si>
  <si>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</si>
  <si>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</si>
  <si>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</si>
  <si>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</si>
  <si>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</si>
  <si>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</si>
  <si>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</si>
  <si>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</si>
  <si>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</si>
  <si>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</si>
  <si>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</si>
  <si>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</si>
  <si>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</si>
  <si>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</si>
  <si>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</si>
  <si>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</si>
  <si>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</si>
  <si>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</si>
  <si>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</si>
  <si>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</si>
  <si>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</si>
  <si>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</si>
  <si>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</si>
  <si>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</si>
  <si>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</si>
  <si>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</si>
  <si>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</si>
  <si>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</si>
  <si>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</si>
  <si>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</si>
  <si>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</si>
  <si>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</si>
  <si>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</si>
  <si>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</si>
  <si>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</si>
  <si>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</si>
  <si>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</si>
  <si>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</si>
  <si>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</si>
  <si>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</si>
  <si>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</si>
  <si>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</si>
  <si>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</si>
  <si>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</si>
  <si>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</si>
  <si>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</si>
  <si>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</si>
  <si>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</si>
  <si>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</si>
  <si>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</si>
  <si>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</si>
  <si>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</si>
  <si>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</si>
  <si>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</si>
  <si>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</si>
  <si>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</si>
  <si>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</si>
  <si>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</si>
  <si>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</si>
  <si>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</si>
  <si>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</si>
  <si>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</si>
  <si>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</si>
  <si>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</si>
  <si>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</si>
  <si>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</si>
  <si>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</si>
  <si>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</si>
  <si>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</si>
  <si>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</si>
  <si>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</si>
  <si>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</si>
  <si>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</si>
  <si>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</si>
  <si>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</si>
  <si>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</si>
  <si>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</si>
  <si>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</si>
  <si>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</si>
  <si>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</si>
  <si>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</si>
  <si>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</si>
  <si>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</si>
  <si>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</si>
  <si>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</si>
  <si>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</si>
  <si>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</si>
  <si>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</si>
  <si>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</si>
  <si>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</si>
  <si>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</si>
  <si>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</si>
  <si>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</si>
  <si>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</si>
  <si>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</si>
  <si>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</si>
  <si>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</si>
  <si>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</si>
  <si>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</si>
  <si>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</si>
  <si>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</si>
  <si>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</si>
  <si>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</si>
  <si>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</si>
  <si>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</si>
  <si>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</si>
  <si>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</si>
  <si>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</si>
  <si>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</si>
  <si>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</si>
  <si>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</si>
  <si>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</si>
  <si>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</si>
  <si>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</si>
  <si>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</si>
  <si>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</si>
  <si>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</si>
  <si>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</si>
  <si>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</si>
  <si>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</si>
  <si>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</si>
  <si>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</si>
  <si>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</si>
  <si>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</si>
  <si>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</si>
  <si>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</si>
  <si>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</si>
  <si>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</si>
  <si>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</si>
  <si>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</si>
  <si>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</si>
  <si>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</si>
  <si>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</si>
  <si>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</si>
  <si>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</si>
  <si>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</si>
  <si>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</si>
  <si>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</si>
  <si>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</si>
  <si>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</si>
  <si>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</si>
  <si>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</si>
  <si>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</si>
  <si>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</si>
  <si>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</si>
  <si>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</si>
  <si>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</si>
  <si>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</si>
  <si>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</si>
  <si>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</si>
  <si>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</si>
  <si>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</si>
  <si>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</si>
  <si>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</si>
  <si>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</si>
  <si>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</si>
  <si>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</si>
  <si>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</si>
  <si>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</si>
  <si>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</si>
  <si>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</si>
  <si>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</si>
  <si>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</si>
  <si>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</si>
  <si>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</si>
  <si>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</si>
  <si>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</si>
  <si>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</si>
  <si>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</si>
  <si>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</si>
  <si>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</si>
  <si>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</si>
  <si>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</si>
  <si>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</si>
  <si>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</si>
  <si>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</si>
  <si>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</si>
  <si>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</si>
  <si>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</si>
  <si>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</si>
  <si>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</si>
  <si>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</si>
  <si>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</si>
  <si>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</si>
  <si>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</si>
  <si>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</si>
  <si>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</si>
  <si>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</si>
  <si>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</si>
  <si>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</si>
  <si>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</si>
  <si>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</si>
  <si>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</si>
  <si>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</si>
  <si>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</si>
  <si>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</si>
  <si>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</si>
  <si>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</si>
  <si>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</si>
  <si>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</si>
  <si>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</si>
  <si>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</si>
  <si>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</si>
  <si>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</si>
  <si>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</si>
  <si>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</si>
  <si>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</si>
  <si>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</si>
  <si>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</si>
  <si>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</si>
  <si>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</si>
  <si>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</si>
  <si>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</si>
  <si>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</si>
  <si>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</si>
  <si>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</si>
  <si>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</si>
  <si>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</si>
  <si>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</si>
  <si>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</si>
  <si>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</si>
  <si>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</si>
  <si>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</si>
  <si>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</si>
  <si>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</si>
  <si>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</si>
  <si>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</si>
  <si>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</si>
  <si>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</si>
  <si>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</si>
  <si>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</si>
  <si>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</si>
  <si>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</si>
  <si>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</si>
  <si>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</si>
  <si>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</si>
  <si>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</si>
  <si>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</si>
  <si>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</si>
  <si>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</si>
  <si>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</si>
  <si>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</si>
  <si>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</si>
  <si>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</si>
  <si>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</si>
  <si>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</si>
  <si>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</si>
  <si>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</si>
  <si>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</si>
  <si>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</si>
  <si>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</si>
  <si>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</si>
  <si>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</si>
  <si>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</si>
  <si>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</si>
  <si>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</si>
  <si>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</si>
  <si>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</si>
  <si>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</si>
  <si>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</si>
  <si>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</si>
  <si>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</si>
  <si>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</si>
  <si>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</si>
  <si>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</si>
  <si>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</si>
  <si>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</si>
  <si>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</si>
  <si>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</si>
  <si>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</si>
  <si>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</si>
  <si>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</si>
  <si>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</si>
  <si>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</si>
  <si>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</si>
  <si>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</si>
  <si>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</si>
  <si>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</si>
  <si>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</si>
  <si>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</si>
  <si>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</si>
  <si>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</si>
  <si>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</si>
  <si>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</si>
  <si>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</si>
  <si>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</si>
  <si>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</si>
  <si>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</si>
  <si>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</si>
  <si>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</si>
  <si>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</si>
  <si>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</si>
  <si>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</si>
  <si>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</si>
  <si>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</si>
  <si>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</si>
  <si>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</si>
  <si>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</si>
  <si>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</si>
  <si>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</si>
  <si>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</si>
  <si>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</si>
  <si>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</si>
  <si>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</si>
  <si>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</si>
  <si>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</si>
  <si>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</si>
  <si>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</si>
  <si>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</si>
  <si>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</si>
  <si>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</si>
  <si>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</si>
  <si>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</si>
  <si>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</si>
  <si>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</si>
  <si>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</si>
  <si>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</si>
  <si>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</si>
  <si>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</si>
  <si>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</si>
  <si>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</si>
  <si>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</si>
  <si>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</si>
  <si>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</si>
  <si>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</si>
  <si>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</si>
  <si>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</si>
  <si>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</si>
  <si>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</si>
  <si>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</si>
  <si>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</si>
  <si>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</si>
  <si>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</si>
  <si>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</si>
  <si>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</si>
  <si>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</si>
  <si>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</si>
  <si>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</si>
  <si>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</si>
  <si>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</si>
  <si>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</si>
  <si>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</si>
  <si>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</si>
  <si>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</si>
  <si>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</si>
  <si>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</si>
  <si>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</si>
  <si>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</si>
  <si>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</si>
  <si>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</si>
  <si>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</si>
  <si>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</si>
  <si>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</si>
  <si>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</si>
  <si>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</si>
  <si>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</si>
  <si>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</si>
  <si>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</si>
  <si>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</si>
  <si>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</si>
  <si>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</si>
  <si>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</si>
  <si>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</si>
  <si>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</si>
  <si>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</si>
  <si>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</si>
  <si>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</si>
  <si>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</si>
  <si>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</si>
  <si>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</si>
  <si>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</si>
  <si>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</si>
  <si>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</si>
  <si>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</si>
  <si>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</si>
  <si>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</si>
  <si>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</si>
  <si>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</si>
  <si>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</si>
  <si>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</si>
  <si>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</si>
  <si>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</si>
  <si>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</si>
  <si>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</si>
  <si>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</si>
  <si>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</si>
  <si>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</si>
  <si>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</si>
  <si>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</si>
  <si>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</si>
  <si>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</si>
  <si>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</si>
  <si>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</si>
  <si>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</si>
  <si>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</si>
  <si>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</si>
  <si>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</si>
  <si>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</si>
  <si>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</si>
  <si>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</si>
  <si>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</si>
  <si>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</si>
  <si>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</si>
  <si>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</si>
  <si>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</si>
  <si>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</si>
  <si>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</si>
  <si>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</si>
  <si>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</si>
  <si>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</si>
  <si>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</si>
  <si>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</si>
  <si>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</si>
  <si>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</si>
  <si>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</si>
  <si>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</si>
  <si>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</si>
  <si>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</si>
  <si>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</si>
  <si>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</si>
  <si>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</si>
  <si>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</si>
  <si>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</si>
  <si>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</si>
  <si>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</si>
  <si>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</si>
  <si>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</si>
  <si>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</si>
  <si>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</si>
  <si>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</si>
  <si>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</si>
  <si>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</si>
  <si>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</si>
  <si>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</si>
  <si>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</si>
  <si>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</si>
  <si>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</si>
  <si>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</si>
  <si>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</si>
  <si>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</si>
  <si>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</si>
  <si>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</si>
  <si>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</si>
  <si>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</si>
  <si>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</si>
  <si>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</si>
  <si>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</si>
  <si>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</si>
  <si>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</si>
  <si>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</si>
  <si>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</si>
  <si>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</si>
  <si>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</si>
  <si>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</si>
  <si>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</si>
  <si>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</si>
  <si>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</si>
  <si>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</si>
  <si>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</si>
  <si>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</si>
  <si>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</si>
  <si>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</si>
  <si>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</si>
  <si>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</si>
  <si>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</si>
  <si>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</si>
  <si>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</si>
  <si>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</si>
  <si>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</si>
  <si>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</si>
  <si>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</si>
  <si>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</si>
  <si>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</si>
  <si>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</si>
  <si>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</si>
  <si>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</si>
  <si>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</si>
  <si>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</si>
  <si>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</si>
  <si>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</si>
  <si>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</si>
  <si>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</si>
  <si>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</si>
  <si>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</si>
  <si>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</si>
  <si>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</si>
  <si>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</si>
  <si>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</si>
  <si>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</si>
  <si>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</si>
  <si>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</si>
  <si>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</si>
  <si>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</si>
  <si>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</si>
  <si>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</si>
  <si>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</si>
  <si>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</si>
  <si>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</si>
  <si>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</si>
  <si>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</si>
  <si>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</si>
  <si>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</si>
  <si>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</si>
  <si>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</si>
  <si>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</si>
  <si>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</si>
  <si>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</si>
  <si>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</si>
  <si>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</si>
  <si>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</si>
  <si>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</si>
  <si>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</si>
  <si>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</si>
  <si>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</si>
  <si>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</si>
  <si>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</si>
  <si>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</si>
  <si>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</si>
  <si>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</si>
  <si>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</si>
  <si>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</si>
  <si>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</si>
  <si>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</si>
  <si>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</si>
  <si>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</si>
  <si>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</si>
  <si>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</si>
  <si>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</si>
  <si>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</si>
  <si>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</si>
  <si>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</si>
  <si>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</si>
  <si>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</si>
  <si>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</si>
  <si>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</si>
  <si>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</si>
  <si>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</si>
  <si>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</si>
  <si>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</si>
  <si>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</si>
  <si>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</si>
  <si>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</si>
  <si>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</si>
  <si>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</si>
  <si>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</si>
  <si>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</si>
  <si>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</si>
  <si>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</si>
  <si>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</si>
  <si>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</si>
  <si>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</si>
  <si>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</si>
  <si>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</si>
  <si>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</si>
  <si>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</si>
  <si>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</si>
  <si>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</si>
  <si>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</si>
  <si>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</si>
  <si>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</si>
  <si>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</si>
  <si>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</si>
  <si>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</si>
  <si>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</si>
  <si>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</si>
  <si>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</si>
  <si>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</si>
  <si>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</si>
  <si>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</si>
  <si>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</si>
  <si>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</si>
  <si>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</si>
  <si>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</si>
  <si>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</si>
  <si>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</si>
  <si>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</si>
  <si>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</si>
  <si>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</si>
  <si>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</si>
  <si>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</si>
  <si>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</si>
  <si>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</si>
  <si>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</si>
  <si>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</si>
  <si>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</si>
  <si>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</si>
  <si>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</si>
  <si>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</si>
  <si>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</si>
  <si>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</si>
  <si>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</si>
  <si>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</si>
  <si>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</si>
  <si>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</si>
  <si>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</si>
  <si>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</si>
  <si>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</si>
  <si>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</si>
  <si>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</si>
  <si>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</si>
  <si>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</si>
  <si>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</si>
  <si>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</si>
  <si>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</si>
  <si>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</si>
  <si>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</si>
  <si>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</si>
  <si>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</si>
  <si>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</si>
  <si>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</si>
  <si>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</si>
  <si>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</si>
  <si>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</si>
  <si>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</si>
  <si>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</si>
  <si>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</si>
  <si>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</si>
  <si>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</si>
  <si>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</si>
  <si>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</si>
  <si>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</si>
  <si>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</si>
  <si>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</si>
  <si>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</si>
  <si>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</si>
  <si>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</si>
  <si>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</si>
  <si>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</si>
  <si>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</si>
  <si>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</si>
  <si>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</si>
  <si>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</si>
  <si>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</si>
  <si>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</si>
  <si>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</si>
  <si>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</si>
  <si>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</si>
  <si>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</si>
  <si>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</si>
  <si>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</si>
  <si>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</si>
  <si>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</si>
  <si>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</si>
  <si>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</si>
  <si>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</si>
  <si>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</si>
  <si>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</si>
  <si>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</si>
  <si>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</si>
  <si>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</si>
  <si>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</si>
  <si>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</si>
  <si>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</si>
  <si>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</si>
  <si>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</si>
  <si>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</si>
  <si>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</si>
  <si>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</si>
  <si>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</si>
  <si>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</si>
  <si>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</si>
  <si>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</si>
  <si>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</si>
  <si>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</si>
  <si>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</si>
  <si>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</si>
  <si>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</si>
  <si>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</si>
  <si>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</si>
  <si>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</si>
  <si>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</si>
  <si>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</si>
  <si>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</si>
  <si>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</si>
  <si>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</si>
  <si>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</si>
  <si>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</si>
  <si>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</si>
  <si>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</si>
  <si>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</si>
  <si>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</si>
  <si>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</si>
  <si>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</si>
  <si>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</si>
  <si>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</si>
  <si>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</si>
  <si>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</si>
  <si>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</si>
  <si>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</si>
  <si>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</si>
  <si>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</si>
  <si>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</si>
  <si>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</si>
  <si>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</si>
  <si>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</si>
  <si>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</si>
  <si>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</si>
  <si>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</si>
  <si>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</si>
  <si>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</si>
  <si>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</si>
  <si>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</si>
  <si>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</si>
  <si>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</si>
  <si>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</si>
  <si>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</si>
  <si>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</si>
  <si>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</si>
  <si>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</si>
  <si>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</si>
  <si>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</si>
  <si>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</si>
  <si>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</si>
  <si>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</si>
  <si>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</si>
  <si>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</si>
  <si>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</si>
  <si>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</si>
  <si>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</si>
  <si>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</si>
  <si>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</si>
  <si>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</si>
  <si>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</si>
  <si>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</si>
  <si>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</si>
  <si>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</si>
  <si>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</si>
  <si>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</si>
  <si>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</si>
  <si>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</si>
  <si>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</si>
  <si>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</si>
  <si>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</si>
  <si>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</si>
  <si>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</si>
  <si>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</si>
  <si>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</si>
  <si>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</si>
  <si>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</si>
  <si>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</si>
  <si>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</si>
  <si>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</si>
  <si>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</si>
  <si>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</si>
  <si>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</si>
  <si>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</si>
  <si>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</si>
  <si>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</si>
  <si>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</si>
  <si>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</si>
  <si>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</si>
  <si>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</si>
  <si>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</si>
  <si>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</si>
  <si>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</si>
  <si>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</si>
  <si>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</si>
  <si>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</si>
  <si>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</si>
  <si>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</si>
  <si>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</si>
  <si>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</si>
  <si>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</si>
  <si>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</si>
  <si>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</si>
  <si>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</si>
  <si>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</si>
  <si>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</si>
  <si>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</si>
  <si>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</si>
  <si>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</si>
  <si>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</si>
  <si>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</si>
  <si>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</si>
  <si>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</si>
  <si>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</si>
  <si>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</si>
  <si>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</si>
  <si>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</si>
  <si>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</si>
  <si>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</si>
  <si>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</si>
  <si>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</si>
  <si>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</si>
  <si>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</si>
  <si>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</si>
  <si>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</si>
  <si>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</si>
  <si>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</si>
  <si>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</si>
  <si>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</si>
  <si>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</si>
  <si>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</si>
  <si>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</si>
  <si>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</si>
  <si>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</si>
  <si>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</si>
  <si>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</si>
  <si>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</si>
  <si>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</si>
  <si>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</si>
  <si>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</si>
  <si>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</si>
  <si>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</si>
  <si>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</si>
  <si>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</si>
  <si>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</si>
  <si>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</si>
  <si>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</si>
  <si>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</si>
  <si>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</si>
  <si>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</si>
  <si>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</si>
  <si>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</si>
  <si>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</si>
  <si>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</si>
  <si>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</si>
  <si>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</si>
  <si>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</si>
  <si>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</si>
  <si>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</si>
  <si>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</si>
  <si>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</si>
  <si>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</si>
  <si>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</si>
  <si>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</si>
  <si>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</si>
  <si>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</si>
  <si>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</si>
  <si>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</si>
  <si>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</si>
  <si>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</si>
  <si>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</si>
  <si>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</si>
  <si>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</si>
  <si>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</si>
  <si>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</si>
  <si>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</si>
  <si>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</si>
  <si>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</si>
  <si>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</si>
  <si>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</si>
  <si>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</si>
  <si>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</si>
  <si>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</si>
  <si>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</si>
  <si>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</si>
  <si>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</si>
  <si>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</si>
  <si>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</si>
  <si>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</si>
  <si>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</si>
  <si>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</si>
  <si>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</si>
  <si>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</si>
  <si>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</si>
  <si>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</si>
  <si>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</si>
  <si>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</si>
  <si>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</si>
  <si>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</si>
  <si>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</si>
  <si>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</si>
  <si>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</si>
  <si>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</si>
  <si>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</si>
  <si>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</si>
  <si>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</si>
  <si>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</si>
  <si>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</si>
  <si>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</si>
  <si>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</si>
  <si>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</si>
  <si>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</si>
  <si>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</si>
  <si>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</si>
  <si>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</si>
  <si>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</si>
  <si>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</si>
  <si>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</si>
  <si>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</si>
  <si>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</si>
  <si>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</si>
  <si>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</si>
  <si>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</si>
  <si>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</si>
  <si>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</si>
  <si>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</si>
  <si>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</si>
  <si>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</si>
  <si>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</si>
  <si>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</si>
  <si>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</si>
  <si>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</si>
  <si>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</si>
  <si>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</si>
  <si>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</si>
  <si>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</si>
  <si>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</si>
  <si>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</si>
  <si>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</si>
  <si>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</si>
  <si>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</si>
  <si>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</si>
  <si>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</si>
  <si>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</si>
  <si>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</si>
  <si>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</si>
  <si>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</si>
  <si>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</si>
  <si>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</si>
  <si>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</si>
  <si>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</si>
  <si>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</si>
  <si>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</si>
  <si>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</si>
  <si>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</si>
  <si>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</si>
  <si>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</si>
  <si>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</si>
  <si>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</si>
  <si>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</si>
  <si>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</si>
  <si>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</si>
  <si>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</si>
  <si>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</si>
  <si>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</si>
  <si>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</si>
  <si>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</si>
  <si>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</si>
  <si>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</si>
  <si>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</si>
  <si>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</si>
  <si>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</si>
  <si>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</si>
  <si>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</si>
  <si>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</si>
  <si>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</si>
  <si>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</si>
  <si>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</si>
  <si>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</si>
  <si>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</si>
  <si>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</si>
  <si>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</si>
  <si>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</si>
  <si>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</si>
  <si>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</si>
  <si>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</si>
  <si>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</si>
  <si>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</si>
  <si>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</si>
  <si>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</si>
  <si>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</si>
  <si>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</si>
  <si>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</si>
  <si>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</si>
  <si>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</si>
  <si>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</si>
  <si>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</si>
  <si>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</si>
  <si>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</si>
  <si>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</si>
  <si>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</si>
  <si>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</si>
  <si>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</si>
  <si>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</si>
  <si>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</si>
  <si>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</si>
  <si>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</si>
  <si>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</si>
  <si>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</si>
  <si>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</si>
  <si>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</si>
  <si>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</si>
  <si>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</si>
  <si>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</si>
  <si>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</si>
  <si>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</si>
  <si>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</si>
  <si>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</si>
  <si>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</si>
  <si>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</si>
  <si>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</si>
  <si>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</si>
  <si>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</si>
  <si>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</si>
  <si>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</si>
  <si>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</si>
  <si>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</si>
  <si>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</si>
  <si>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</si>
  <si>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</si>
  <si>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</si>
  <si>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</si>
  <si>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</si>
  <si>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</si>
  <si>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</si>
  <si>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</si>
  <si>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</si>
  <si>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</si>
  <si>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</si>
  <si>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</si>
  <si>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</si>
  <si>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</si>
  <si>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</si>
  <si>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</si>
  <si>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</si>
  <si>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</si>
  <si>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</si>
  <si>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</si>
  <si>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</si>
  <si>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</si>
  <si>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</si>
  <si>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</si>
  <si>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</si>
  <si>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</si>
  <si>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</si>
  <si>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</si>
  <si>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</si>
  <si>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</si>
  <si>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</si>
  <si>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</si>
  <si>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</si>
  <si>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</si>
  <si>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</si>
  <si>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</si>
  <si>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</si>
  <si>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</si>
  <si>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</si>
  <si>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</si>
  <si>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</si>
  <si>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</si>
  <si>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</si>
  <si>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</si>
  <si>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</si>
  <si>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</si>
  <si>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</si>
  <si>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</si>
  <si>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</si>
  <si>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</si>
  <si>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</si>
  <si>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</si>
  <si>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</si>
  <si>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</si>
  <si>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</si>
  <si>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</si>
  <si>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</si>
  <si>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</si>
  <si>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</si>
  <si>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</si>
  <si>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</si>
  <si>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</si>
  <si>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</si>
  <si>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</si>
  <si>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</si>
  <si>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</si>
  <si>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</si>
  <si>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</si>
  <si>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</si>
  <si>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</si>
  <si>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</si>
  <si>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</si>
  <si>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</si>
  <si>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</si>
  <si>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</si>
  <si>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</si>
  <si>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</si>
  <si>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</si>
  <si>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</si>
  <si>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</si>
  <si>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</si>
  <si>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</si>
  <si>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</si>
  <si>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</si>
  <si>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</si>
  <si>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</si>
  <si>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</si>
  <si>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</si>
  <si>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</si>
  <si>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</si>
  <si>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</si>
  <si>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</si>
  <si>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</si>
  <si>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</si>
  <si>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</si>
  <si>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</si>
  <si>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</si>
  <si>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</si>
  <si>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</si>
  <si>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</si>
  <si>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</si>
  <si>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</si>
  <si>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</si>
  <si>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</si>
  <si>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</si>
  <si>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</si>
  <si>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</si>
  <si>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</si>
  <si>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</si>
  <si>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</si>
  <si>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</si>
  <si>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</si>
  <si>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</si>
  <si>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</si>
  <si>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</si>
  <si>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</si>
  <si>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</si>
  <si>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</si>
  <si>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</si>
  <si>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</si>
  <si>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</si>
  <si>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</si>
  <si>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</si>
  <si>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</si>
  <si>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</si>
  <si>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</si>
  <si>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</si>
  <si>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</si>
  <si>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</si>
  <si>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</si>
  <si>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</si>
  <si>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</si>
  <si>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</si>
  <si>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</si>
  <si>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</si>
  <si>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</si>
  <si>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</si>
  <si>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</si>
  <si>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</si>
  <si>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</si>
  <si>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</si>
  <si>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</si>
  <si>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</si>
  <si>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</si>
  <si>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</si>
  <si>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</si>
  <si>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</si>
  <si>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</si>
  <si>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</si>
  <si>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</si>
  <si>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</si>
  <si>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</si>
  <si>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</si>
  <si>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</si>
  <si>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</si>
  <si>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</si>
  <si>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</si>
  <si>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</si>
  <si>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</si>
  <si>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</si>
  <si>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</si>
  <si>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</si>
  <si>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</si>
  <si>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</si>
  <si>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</si>
  <si>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</si>
  <si>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</si>
  <si>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</si>
  <si>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</si>
  <si>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</si>
  <si>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</si>
  <si>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</si>
  <si>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</si>
  <si>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</si>
  <si>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</si>
  <si>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</si>
  <si>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</si>
  <si>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</si>
  <si>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</si>
  <si>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</si>
  <si>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</si>
  <si>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</si>
  <si>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</si>
  <si>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</si>
  <si>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</si>
  <si>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</si>
  <si>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</si>
  <si>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</si>
  <si>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</si>
  <si>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</si>
  <si>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</si>
  <si>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</si>
  <si>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</si>
  <si>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</si>
  <si>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</si>
  <si>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</si>
  <si>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</si>
  <si>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</si>
  <si>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</si>
  <si>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</si>
  <si>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</si>
  <si>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</si>
  <si>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</si>
  <si>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</si>
  <si>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</si>
  <si>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</si>
  <si>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</si>
  <si>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</si>
  <si>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</si>
  <si>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</si>
  <si>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</si>
  <si>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</si>
  <si>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</si>
  <si>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</si>
  <si>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</si>
  <si>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</si>
  <si>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</si>
  <si>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</si>
  <si>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</si>
  <si>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</si>
  <si>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</si>
  <si>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</si>
  <si>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</si>
  <si>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</si>
  <si>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</si>
  <si>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</si>
  <si>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</si>
  <si>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</si>
  <si>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</si>
  <si>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</si>
  <si>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</si>
  <si>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</si>
  <si>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</si>
  <si>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</si>
  <si>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</si>
  <si>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</si>
  <si>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</si>
  <si>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</si>
  <si>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</si>
  <si>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</si>
  <si>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</si>
  <si>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</si>
  <si>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</si>
  <si>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</si>
  <si>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</si>
  <si>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</si>
  <si>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</si>
  <si>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</si>
  <si>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</si>
  <si>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</si>
  <si>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</si>
  <si>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</si>
  <si>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</si>
  <si>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</si>
  <si>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</si>
  <si>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</si>
  <si>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</si>
  <si>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</si>
  <si>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</si>
  <si>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</si>
  <si>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</si>
  <si>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</si>
  <si>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</si>
  <si>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</si>
  <si>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</si>
  <si>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</si>
  <si>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</si>
  <si>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</si>
  <si>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</si>
  <si>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</si>
  <si>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</si>
  <si>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</si>
  <si>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</si>
  <si>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</si>
  <si>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</si>
  <si>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</si>
  <si>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</si>
  <si>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</si>
  <si>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</si>
  <si>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</si>
  <si>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</si>
  <si>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</si>
  <si>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</si>
  <si>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</si>
  <si>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</si>
  <si>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</si>
  <si>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</si>
  <si>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</si>
  <si>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</si>
  <si>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</si>
  <si>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</si>
  <si>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</si>
  <si>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</si>
  <si>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</si>
  <si>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</si>
  <si>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</si>
  <si>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</si>
  <si>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</si>
  <si>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</si>
  <si>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</si>
  <si>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</si>
  <si>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</si>
  <si>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</si>
  <si>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</si>
  <si>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</si>
  <si>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</si>
  <si>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</si>
  <si>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</si>
  <si>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</si>
  <si>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</si>
  <si>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</si>
  <si>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</si>
  <si>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</si>
  <si>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</si>
  <si>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</si>
  <si>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</si>
  <si>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</si>
  <si>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</si>
  <si>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</si>
  <si>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</si>
  <si>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</si>
  <si>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</si>
  <si>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</si>
  <si>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</si>
  <si>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</si>
  <si>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</si>
  <si>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</si>
  <si>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</si>
  <si>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</si>
  <si>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</si>
  <si>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</si>
  <si>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</si>
  <si>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</si>
  <si>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</si>
  <si>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</si>
  <si>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</si>
  <si>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</si>
  <si>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</si>
  <si>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</si>
  <si>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</si>
  <si>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</si>
  <si>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</si>
  <si>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</si>
  <si>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</si>
  <si>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</si>
  <si>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</si>
  <si>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</si>
  <si>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</si>
  <si>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</si>
  <si>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</si>
  <si>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</si>
  <si>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</si>
  <si>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</si>
  <si>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</si>
  <si>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</si>
  <si>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</si>
  <si>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</si>
  <si>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</si>
  <si>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</si>
  <si>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</si>
  <si>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</si>
  <si>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</si>
  <si>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</si>
  <si>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</si>
  <si>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</si>
  <si>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</si>
  <si>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</si>
  <si>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</si>
  <si>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</si>
  <si>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</si>
  <si>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</si>
  <si>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</si>
  <si>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</si>
  <si>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</si>
  <si>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</si>
  <si>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</si>
  <si>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</si>
  <si>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</si>
  <si>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</si>
  <si>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</si>
  <si>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</si>
  <si>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</si>
  <si>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</si>
  <si>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</si>
  <si>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</si>
  <si>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</si>
  <si>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</si>
  <si>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</si>
  <si>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</si>
  <si>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</si>
  <si>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</si>
  <si>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</si>
  <si>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</si>
  <si>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</si>
  <si>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</si>
  <si>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</si>
  <si>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</si>
  <si>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</si>
  <si>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</si>
  <si>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</si>
  <si>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</si>
  <si>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</si>
  <si>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</si>
  <si>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</si>
  <si>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</si>
  <si>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</si>
  <si>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</si>
  <si>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</si>
  <si>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</si>
  <si>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</si>
  <si>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</si>
  <si>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</si>
  <si>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</si>
  <si>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</si>
  <si>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</si>
  <si>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</si>
  <si>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</si>
  <si>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</si>
  <si>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</si>
  <si>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</si>
  <si>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</si>
  <si>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</si>
  <si>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</si>
  <si>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</si>
  <si>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</si>
  <si>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</si>
  <si>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</si>
  <si>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</si>
  <si>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</si>
  <si>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</si>
  <si>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</si>
  <si>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</si>
  <si>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</si>
  <si>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</si>
  <si>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</si>
  <si>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</si>
  <si>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</si>
  <si>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</si>
  <si>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</si>
  <si>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</si>
  <si>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</si>
  <si>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</si>
  <si>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</si>
  <si>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</si>
  <si>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</si>
  <si>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</si>
  <si>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</si>
  <si>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</si>
  <si>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</si>
  <si>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</si>
  <si>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</si>
  <si>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</si>
  <si>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</si>
  <si>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</si>
  <si>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</si>
  <si>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</si>
  <si>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</si>
  <si>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</si>
  <si>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</si>
  <si>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</si>
  <si>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</si>
  <si>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</si>
  <si>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</si>
  <si>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</si>
  <si>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</si>
  <si>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</si>
  <si>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</si>
  <si>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</si>
  <si>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</si>
  <si>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</si>
  <si>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</si>
  <si>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</si>
  <si>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</si>
  <si>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</si>
  <si>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</si>
  <si>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</si>
  <si>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</si>
  <si>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</si>
  <si>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</si>
  <si>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</si>
  <si>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</si>
  <si>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</si>
  <si>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</si>
  <si>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</si>
  <si>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</si>
  <si>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</si>
  <si>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</si>
  <si>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</si>
  <si>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</si>
  <si>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</si>
  <si>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</si>
  <si>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</si>
  <si>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</si>
  <si>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</si>
  <si>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</si>
  <si>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</si>
  <si>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</si>
  <si>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</si>
  <si>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</si>
  <si>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</si>
  <si>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</si>
  <si>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</si>
  <si>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</si>
  <si>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</si>
  <si>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</si>
  <si>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</si>
  <si>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</si>
  <si>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</si>
  <si>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</si>
  <si>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</si>
  <si>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</si>
  <si>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</si>
  <si>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</si>
  <si>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</si>
  <si>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</si>
  <si>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</si>
  <si>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</si>
  <si>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</si>
  <si>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</si>
  <si>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</si>
  <si>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</si>
  <si>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</si>
  <si>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</si>
  <si>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</si>
  <si>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</si>
  <si>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</si>
  <si>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</si>
  <si>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</si>
  <si>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</si>
  <si>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</si>
  <si>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</si>
  <si>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</si>
  <si>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</si>
  <si>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</si>
  <si>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</si>
  <si>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</si>
  <si>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</si>
  <si>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</si>
  <si>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</si>
  <si>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</si>
  <si>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</si>
  <si>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</si>
  <si>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</si>
  <si>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</si>
  <si>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</si>
  <si>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</si>
  <si>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</si>
  <si>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</si>
  <si>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</si>
  <si>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</si>
  <si>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</si>
  <si>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</si>
  <si>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</si>
  <si>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</si>
  <si>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</si>
  <si>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</si>
  <si>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</si>
  <si>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</si>
  <si>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</si>
  <si>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</si>
  <si>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</si>
  <si>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</si>
  <si>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</si>
  <si>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</si>
  <si>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</si>
  <si>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</si>
  <si>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</si>
  <si>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</si>
  <si>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</si>
  <si>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</si>
  <si>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</si>
  <si>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</si>
  <si>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</si>
  <si>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</si>
  <si>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</si>
  <si>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</si>
  <si>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</si>
  <si>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</si>
  <si>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</si>
  <si>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</si>
  <si>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</si>
  <si>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</si>
  <si>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</si>
  <si>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</si>
  <si>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</si>
  <si>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</si>
  <si>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</si>
  <si>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</si>
  <si>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</si>
  <si>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</si>
  <si>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</si>
  <si>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</si>
  <si>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</si>
  <si>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</si>
  <si>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</si>
  <si>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</si>
  <si>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</si>
  <si>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</si>
  <si>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</si>
  <si>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</si>
  <si>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</si>
  <si>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</si>
  <si>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</si>
  <si>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</si>
  <si>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</si>
  <si>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</si>
  <si>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</si>
  <si>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</si>
  <si>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</si>
  <si>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</si>
  <si>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</si>
  <si>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</si>
  <si>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</si>
  <si>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</si>
  <si>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</si>
  <si>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</si>
  <si>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</si>
  <si>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</si>
  <si>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</si>
  <si>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</si>
  <si>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</si>
  <si>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</si>
  <si>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</si>
  <si>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</si>
  <si>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</si>
  <si>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</si>
  <si>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</si>
  <si>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</si>
  <si>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</si>
  <si>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</si>
  <si>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</si>
  <si>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</si>
  <si>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</si>
  <si>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</si>
  <si>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</si>
  <si>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</si>
  <si>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</si>
  <si>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</si>
  <si>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</si>
  <si>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</si>
  <si>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</si>
  <si>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</si>
  <si>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</si>
  <si>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</si>
  <si>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</si>
  <si>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</si>
  <si>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</si>
  <si>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</si>
  <si>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</si>
  <si>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</si>
  <si>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</si>
  <si>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</si>
  <si>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</si>
  <si>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</si>
  <si>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</si>
  <si>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</si>
  <si>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</si>
  <si>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</si>
  <si>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</si>
  <si>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</si>
  <si>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</si>
  <si>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</si>
  <si>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</si>
  <si>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</si>
  <si>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</si>
  <si>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</si>
  <si>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</si>
  <si>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</si>
  <si>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</si>
  <si>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</si>
  <si>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</si>
  <si>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</si>
  <si>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</si>
  <si>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</si>
  <si>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</si>
  <si>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</si>
  <si>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</si>
  <si>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</si>
  <si>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</si>
  <si>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</si>
  <si>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</si>
  <si>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</si>
  <si>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</si>
  <si>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</si>
  <si>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</si>
  <si>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</si>
  <si>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</si>
  <si>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</si>
  <si>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</si>
  <si>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</si>
  <si>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</si>
  <si>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</si>
  <si>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</si>
  <si>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</si>
  <si>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</si>
  <si>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</si>
  <si>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</si>
  <si>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</si>
  <si>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</si>
  <si>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</si>
  <si>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</si>
  <si>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</si>
  <si>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</si>
  <si>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</si>
  <si>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</si>
  <si>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</si>
  <si>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</si>
  <si>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</si>
  <si>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</si>
  <si>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</si>
  <si>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</si>
  <si>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</si>
  <si>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</si>
  <si>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</si>
  <si>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</si>
  <si>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</si>
  <si>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</si>
  <si>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</si>
  <si>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</si>
  <si>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</si>
  <si>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</si>
  <si>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</si>
  <si>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</si>
  <si>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</si>
  <si>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</si>
  <si>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</si>
  <si>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</si>
  <si>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</si>
  <si>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</si>
  <si>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</si>
  <si>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</si>
  <si>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</si>
  <si>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</si>
  <si>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</si>
  <si>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</si>
  <si>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</si>
  <si>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</si>
  <si>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</si>
  <si>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</si>
  <si>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</si>
  <si>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</si>
  <si>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</si>
  <si>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</si>
  <si>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</si>
  <si>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</si>
  <si>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</si>
  <si>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</si>
  <si>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</si>
  <si>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</si>
  <si>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</si>
  <si>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</si>
  <si>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</si>
  <si>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</si>
  <si>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</si>
  <si>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</si>
  <si>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</si>
  <si>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</si>
  <si>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</si>
  <si>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</si>
  <si>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</si>
  <si>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</si>
  <si>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</si>
  <si>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</si>
  <si>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</si>
  <si>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</si>
  <si>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</si>
  <si>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</si>
  <si>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</si>
  <si>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</si>
  <si>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</si>
  <si>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</si>
  <si>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</si>
  <si>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</si>
  <si>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</si>
  <si>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</si>
  <si>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</si>
  <si>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</si>
  <si>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</si>
  <si>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</si>
  <si>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</si>
  <si>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</si>
  <si>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</si>
  <si>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</si>
  <si>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</si>
  <si>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</si>
  <si>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</si>
  <si>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</si>
  <si>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</si>
  <si>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</si>
  <si>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</si>
  <si>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</si>
  <si>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</si>
  <si>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</si>
  <si>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</si>
  <si>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</si>
  <si>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</si>
  <si>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</si>
  <si>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</si>
  <si>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</si>
  <si>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</si>
  <si>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</si>
  <si>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</si>
  <si>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</si>
  <si>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</si>
  <si>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</si>
  <si>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</si>
  <si>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</si>
  <si>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</si>
  <si>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</si>
  <si>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</si>
  <si>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</si>
  <si>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</si>
  <si>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</si>
  <si>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</si>
  <si>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</si>
  <si>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</si>
  <si>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</si>
  <si>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</si>
  <si>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</si>
  <si>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</si>
  <si>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</si>
  <si>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</si>
  <si>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</si>
  <si>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</si>
  <si>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</si>
  <si>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</si>
  <si>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</si>
  <si>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</si>
  <si>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</si>
  <si>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</si>
  <si>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</si>
  <si>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</si>
  <si>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</si>
  <si>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</si>
  <si>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</si>
  <si>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</si>
  <si>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</si>
  <si>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</si>
  <si>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</si>
  <si>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</si>
  <si>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</si>
  <si>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</si>
  <si>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</si>
  <si>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</si>
  <si>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</si>
  <si>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</si>
  <si>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</si>
  <si>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</si>
  <si>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</si>
  <si>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</si>
  <si>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</si>
  <si>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</si>
  <si>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</si>
  <si>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</si>
  <si>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</si>
  <si>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</si>
  <si>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</si>
  <si>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</si>
  <si>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</si>
  <si>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</si>
  <si>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</si>
  <si>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</si>
  <si>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</si>
  <si>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</si>
  <si>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</si>
  <si>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</si>
  <si>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</si>
  <si>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</si>
  <si>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</si>
  <si>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</si>
  <si>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</si>
  <si>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</si>
  <si>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</si>
  <si>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</si>
  <si>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</si>
  <si>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</si>
  <si>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</si>
  <si>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</si>
  <si>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</si>
  <si>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</si>
  <si>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</si>
  <si>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</si>
  <si>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</si>
  <si>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</si>
  <si>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</si>
  <si>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</si>
  <si>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</si>
  <si>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</si>
  <si>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</si>
  <si>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</si>
  <si>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</si>
  <si>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</si>
  <si>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</si>
  <si>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</si>
  <si>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</si>
  <si>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</si>
  <si>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</si>
  <si>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</si>
  <si>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</si>
  <si>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</si>
  <si>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</si>
  <si>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</si>
  <si>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</si>
  <si>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</si>
  <si>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</si>
  <si>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</si>
  <si>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</si>
  <si>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</si>
  <si>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</si>
  <si>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</si>
  <si>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</si>
  <si>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</si>
  <si>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</si>
  <si>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</si>
  <si>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</si>
  <si>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</si>
  <si>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</si>
  <si>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</si>
  <si>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</si>
  <si>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</si>
  <si>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</si>
  <si>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</si>
  <si>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</si>
  <si>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</si>
  <si>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</si>
  <si>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</si>
  <si>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</si>
  <si>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</si>
  <si>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</si>
  <si>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</si>
  <si>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</si>
  <si>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</si>
  <si>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</si>
  <si>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</si>
  <si>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</si>
  <si>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</si>
  <si>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</si>
  <si>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</si>
  <si>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</si>
  <si>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</si>
  <si>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</si>
  <si>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</si>
  <si>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</si>
  <si>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</si>
  <si>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</si>
  <si>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</si>
  <si>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</si>
  <si>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</si>
  <si>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</si>
  <si>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</si>
  <si>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</si>
  <si>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</si>
  <si>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</si>
  <si>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</si>
  <si>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</si>
  <si>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</si>
  <si>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</si>
  <si>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</si>
  <si>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</si>
  <si>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</si>
  <si>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</si>
  <si>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</si>
  <si>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</si>
  <si>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</si>
  <si>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</si>
  <si>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</si>
  <si>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</si>
  <si>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</si>
  <si>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</si>
  <si>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</si>
  <si>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</si>
  <si>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</si>
  <si>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</si>
  <si>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</si>
  <si>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</si>
  <si>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</si>
  <si>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</si>
  <si>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</si>
  <si>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</si>
  <si>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</si>
  <si>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</si>
  <si>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</si>
  <si>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</si>
  <si>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</si>
  <si>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</si>
  <si>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</si>
  <si>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</si>
  <si>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</si>
  <si>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</si>
  <si>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</si>
  <si>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</si>
  <si>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</si>
  <si>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</si>
  <si>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</si>
  <si>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</si>
  <si>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</si>
  <si>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</si>
  <si>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</si>
  <si>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</si>
  <si>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</si>
  <si>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</si>
  <si>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</si>
  <si>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</si>
  <si>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</si>
  <si>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</si>
  <si>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</si>
  <si>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</si>
  <si>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</si>
  <si>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</si>
  <si>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</si>
  <si>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</si>
  <si>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</si>
  <si>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</si>
  <si>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</si>
  <si>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</si>
  <si>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</si>
  <si>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</si>
  <si>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</si>
  <si>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</si>
  <si>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</si>
  <si>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</si>
  <si>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</si>
  <si>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</si>
  <si>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</si>
  <si>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</si>
  <si>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</si>
  <si>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</si>
  <si>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</si>
  <si>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</si>
  <si>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</si>
  <si>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</si>
  <si>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</si>
  <si>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</si>
  <si>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</si>
  <si>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</si>
  <si>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</si>
  <si>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</si>
  <si>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</si>
  <si>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</si>
  <si>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</si>
  <si>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</si>
  <si>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</si>
  <si>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</si>
  <si>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</si>
  <si>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</si>
  <si>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</si>
  <si>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</si>
  <si>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</si>
  <si>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</si>
  <si>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</si>
  <si>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</si>
  <si>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</si>
  <si>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</si>
  <si>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</si>
  <si>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</si>
  <si>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</si>
  <si>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</si>
  <si>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</si>
  <si>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</si>
  <si>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</si>
  <si>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</si>
  <si>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</si>
  <si>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</si>
  <si>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</si>
  <si>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</si>
  <si>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</si>
  <si>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</si>
  <si>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</si>
  <si>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</si>
  <si>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</si>
  <si>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</si>
  <si>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</si>
  <si>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</si>
  <si>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</si>
  <si>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</si>
  <si>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</si>
  <si>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</si>
  <si>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</si>
  <si>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</si>
  <si>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</si>
  <si>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</si>
  <si>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</si>
  <si>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</si>
  <si>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</si>
  <si>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</si>
  <si>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</si>
  <si>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</si>
  <si>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</si>
  <si>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</si>
  <si>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</si>
  <si>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</si>
  <si>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</si>
  <si>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</si>
  <si>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</si>
  <si>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</si>
  <si>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</si>
  <si>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</si>
  <si>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</si>
  <si>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</si>
  <si>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</si>
  <si>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</si>
  <si>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</si>
  <si>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</si>
  <si>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</si>
  <si>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</si>
  <si>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</si>
  <si>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</si>
  <si>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</si>
  <si>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</si>
  <si>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</si>
  <si>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</si>
  <si>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</si>
  <si>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</si>
  <si>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</si>
  <si>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</si>
  <si>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</si>
  <si>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</si>
  <si>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</si>
  <si>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</si>
  <si>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</si>
  <si>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</si>
  <si>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</si>
  <si>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</si>
  <si>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</si>
  <si>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</si>
  <si>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</si>
  <si>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</si>
  <si>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</si>
  <si>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</si>
  <si>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</si>
  <si>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</si>
  <si>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</si>
  <si>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</si>
  <si>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</si>
  <si>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</si>
  <si>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</si>
  <si>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</si>
  <si>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</si>
  <si>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</si>
  <si>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</si>
  <si>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</si>
  <si>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</si>
  <si>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</si>
  <si>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</si>
  <si>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</si>
  <si>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</si>
  <si>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</si>
  <si>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</si>
  <si>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</si>
  <si>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</si>
  <si>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</si>
  <si>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</si>
  <si>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</si>
  <si>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</si>
  <si>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</si>
  <si>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</si>
  <si>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</si>
  <si>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</si>
  <si>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</si>
  <si>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</si>
  <si>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</si>
  <si>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</si>
  <si>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</si>
  <si>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</si>
  <si>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</si>
  <si>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</si>
  <si>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</si>
  <si>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</si>
  <si>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</si>
  <si>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</si>
  <si>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</si>
  <si>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</si>
  <si>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</si>
  <si>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</si>
  <si>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</si>
  <si>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</si>
  <si>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</si>
  <si>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</si>
  <si>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</si>
  <si>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</si>
  <si>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</si>
  <si>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</si>
  <si>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</si>
  <si>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</si>
  <si>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</si>
  <si>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</si>
  <si>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</si>
  <si>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</si>
  <si>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</si>
  <si>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</si>
  <si>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</si>
  <si>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</si>
  <si>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</si>
  <si>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</si>
  <si>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</si>
  <si>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</si>
  <si>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</si>
  <si>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</si>
  <si>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</si>
  <si>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</si>
  <si>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</si>
  <si>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</si>
  <si>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</si>
  <si>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</si>
  <si>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</si>
  <si>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</si>
  <si>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</si>
  <si>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</si>
  <si>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</si>
  <si>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</si>
  <si>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</si>
  <si>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</si>
  <si>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</si>
  <si>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</si>
  <si>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</si>
  <si>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</si>
  <si>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</si>
  <si>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</si>
  <si>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</si>
  <si>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</si>
  <si>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</si>
  <si>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</si>
  <si>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</si>
  <si>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</si>
  <si>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</si>
  <si>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</si>
  <si>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</si>
  <si>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</si>
  <si>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</si>
  <si>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</si>
  <si>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</si>
  <si>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</si>
  <si>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</si>
  <si>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</si>
  <si>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</si>
  <si>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</si>
  <si>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</si>
  <si>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</si>
  <si>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</si>
  <si>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</si>
  <si>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</si>
  <si>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</si>
  <si>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</si>
  <si>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</si>
  <si>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</si>
  <si>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</si>
  <si>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</si>
  <si>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</si>
  <si>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</si>
  <si>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</si>
  <si>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</si>
  <si>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</si>
  <si>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</si>
  <si>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</si>
  <si>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</si>
  <si>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</si>
  <si>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</si>
  <si>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</si>
  <si>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</si>
  <si>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</si>
  <si>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</si>
  <si>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</si>
  <si>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</si>
  <si>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</si>
  <si>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</si>
  <si>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</si>
  <si>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</si>
  <si>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</si>
  <si>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</si>
  <si>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</si>
  <si>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</si>
  <si>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</si>
  <si>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</si>
  <si>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</si>
  <si>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</si>
  <si>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</si>
  <si>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</si>
  <si>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</si>
  <si>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</si>
  <si>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</si>
  <si>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</si>
  <si>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</si>
  <si>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</si>
  <si>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</si>
  <si>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</si>
  <si>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</si>
  <si>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</si>
  <si>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</si>
  <si>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</si>
  <si>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</si>
  <si>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</si>
  <si>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</si>
  <si>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</si>
  <si>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</si>
  <si>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</si>
  <si>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</si>
  <si>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</si>
  <si>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</si>
  <si>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</si>
  <si>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</si>
  <si>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</si>
  <si>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</si>
  <si>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</si>
  <si>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</si>
  <si>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</si>
  <si>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</si>
  <si>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</si>
  <si>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</si>
  <si>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</si>
  <si>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</si>
  <si>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</si>
  <si>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</si>
  <si>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</si>
  <si>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</si>
  <si>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</si>
  <si>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</si>
  <si>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</si>
  <si>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</si>
  <si>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</si>
  <si>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</si>
  <si>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</si>
  <si>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</si>
  <si>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</si>
  <si>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</si>
  <si>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</si>
  <si>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</si>
  <si>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</si>
  <si>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</si>
  <si>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</si>
  <si>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</si>
  <si>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</si>
  <si>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</si>
  <si>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</si>
  <si>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</si>
  <si>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</si>
  <si>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</si>
  <si>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</si>
  <si>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</si>
  <si>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</si>
  <si>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</si>
  <si>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</si>
  <si>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</si>
  <si>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</si>
  <si>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</si>
  <si>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</si>
  <si>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</si>
  <si>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</si>
  <si>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</si>
  <si>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</si>
  <si>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</si>
  <si>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</si>
  <si>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</si>
  <si>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</si>
  <si>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</si>
  <si>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</si>
  <si>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</si>
  <si>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</si>
  <si>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</si>
  <si>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</si>
  <si>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</si>
  <si>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</si>
  <si>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</si>
  <si>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</si>
  <si>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</si>
  <si>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</si>
  <si>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</si>
  <si>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</si>
  <si>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</si>
  <si>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</si>
  <si>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</si>
  <si>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</si>
  <si>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</si>
  <si>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</si>
  <si>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</si>
  <si>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</si>
  <si>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</si>
  <si>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</si>
  <si>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</si>
  <si>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</si>
  <si>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</si>
  <si>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</si>
  <si>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</si>
  <si>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</si>
  <si>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</si>
  <si>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</si>
  <si>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</si>
  <si>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</si>
  <si>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</si>
  <si>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</si>
  <si>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</si>
  <si>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</si>
  <si>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</si>
  <si>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</si>
  <si>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</si>
  <si>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</si>
  <si>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</si>
  <si>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</si>
  <si>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</si>
  <si>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</si>
  <si>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</si>
  <si>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</si>
  <si>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</si>
  <si>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</si>
  <si>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</si>
  <si>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</si>
  <si>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</si>
  <si>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</si>
  <si>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</si>
  <si>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</si>
  <si>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</si>
  <si>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</si>
  <si>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</si>
  <si>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</si>
  <si>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</si>
  <si>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</si>
  <si>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</si>
  <si>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</si>
  <si>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</si>
  <si>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</si>
  <si>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</si>
  <si>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</si>
  <si>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</si>
  <si>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</si>
  <si>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</si>
  <si>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</si>
  <si>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</si>
  <si>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</si>
  <si>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</si>
  <si>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</si>
  <si>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</si>
  <si>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</si>
  <si>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</si>
  <si>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</si>
  <si>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</si>
  <si>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</si>
  <si>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</si>
  <si>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</si>
  <si>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</si>
  <si>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</si>
  <si>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</si>
  <si>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</si>
  <si>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</si>
  <si>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</si>
  <si>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</si>
  <si>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</si>
  <si>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</si>
  <si>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</si>
  <si>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</si>
  <si>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</si>
  <si>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</si>
  <si>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</si>
  <si>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</si>
  <si>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</si>
  <si>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</si>
  <si>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</si>
  <si>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</si>
  <si>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</si>
  <si>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</si>
  <si>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</si>
  <si>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</si>
  <si>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</si>
  <si>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</si>
  <si>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</si>
  <si>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</si>
  <si>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</si>
  <si>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</si>
  <si>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</si>
  <si>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</si>
  <si>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</si>
  <si>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</si>
  <si>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</si>
  <si>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</si>
  <si>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</si>
  <si>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</si>
  <si>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</si>
  <si>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</si>
  <si>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</si>
  <si>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</si>
  <si>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</si>
  <si>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</si>
  <si>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</si>
  <si>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</si>
  <si>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</si>
  <si>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</si>
  <si>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</si>
  <si>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</si>
  <si>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</si>
  <si>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</si>
  <si>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</si>
  <si>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</si>
  <si>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</si>
  <si>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</si>
  <si>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</si>
  <si>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</si>
  <si>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</si>
  <si>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</si>
  <si>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</si>
  <si>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</si>
  <si>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</si>
  <si>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</si>
  <si>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</si>
  <si>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</si>
  <si>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</si>
  <si>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</si>
  <si>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</si>
  <si>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</si>
  <si>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</si>
  <si>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</si>
  <si>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</si>
  <si>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</si>
  <si>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</si>
  <si>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</si>
  <si>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</si>
  <si>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</si>
  <si>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</si>
  <si>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</si>
  <si>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</si>
  <si>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</si>
  <si>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</si>
  <si>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</si>
  <si>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</si>
  <si>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</si>
  <si>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</si>
  <si>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</si>
  <si>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</si>
  <si>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</si>
  <si>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</si>
  <si>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</si>
  <si>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</si>
  <si>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</si>
  <si>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</si>
  <si>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</si>
  <si>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</si>
  <si>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</si>
  <si>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</si>
  <si>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</si>
  <si>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</si>
  <si>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</si>
  <si>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</si>
  <si>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</si>
  <si>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</si>
  <si>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</si>
  <si>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</si>
  <si>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</si>
  <si>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</si>
  <si>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</si>
  <si>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</si>
  <si>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</si>
  <si>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</si>
  <si>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</si>
  <si>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</si>
  <si>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</si>
  <si>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</si>
  <si>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</si>
  <si>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</si>
  <si>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</si>
  <si>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</si>
  <si>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</si>
  <si>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</si>
  <si>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</si>
  <si>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</si>
  <si>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</si>
  <si>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</si>
  <si>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</si>
  <si>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</si>
  <si>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</si>
  <si>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</si>
  <si>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</si>
  <si>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</si>
  <si>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</si>
  <si>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</si>
  <si>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</si>
  <si>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</si>
  <si>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</si>
  <si>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</si>
  <si>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</si>
  <si>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</si>
  <si>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</si>
  <si>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</si>
  <si>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</si>
  <si>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</si>
  <si>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</si>
  <si>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</si>
  <si>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</si>
  <si>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</si>
  <si>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</si>
  <si>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</si>
  <si>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</si>
  <si>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</si>
  <si>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</si>
  <si>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</si>
  <si>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</si>
  <si>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</si>
  <si>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</si>
  <si>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</si>
  <si>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</si>
  <si>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</si>
  <si>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</si>
  <si>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</si>
  <si>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</si>
  <si>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</si>
  <si>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</si>
  <si>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</si>
  <si>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</si>
  <si>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</si>
  <si>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</si>
  <si>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</si>
  <si>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</si>
  <si>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</si>
  <si>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</si>
  <si>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</si>
  <si>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</si>
  <si>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</si>
  <si>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</si>
  <si>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</si>
  <si>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</si>
  <si>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</si>
  <si>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</si>
  <si>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</si>
  <si>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</si>
  <si>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</si>
  <si>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</si>
  <si>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</si>
  <si>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</si>
  <si>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</si>
  <si>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</si>
  <si>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</si>
  <si>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</si>
  <si>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</si>
  <si>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</si>
  <si>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</si>
  <si>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</si>
  <si>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</si>
  <si>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</si>
  <si>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</si>
  <si>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</si>
  <si>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</si>
  <si>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</si>
  <si>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</si>
  <si>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</si>
  <si>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</si>
  <si>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</si>
  <si>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</si>
  <si>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</si>
  <si>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</si>
  <si>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</si>
  <si>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</si>
  <si>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</si>
  <si>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</si>
  <si>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</si>
  <si>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</si>
  <si>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</si>
  <si>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</si>
  <si>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</si>
  <si>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</si>
  <si>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</si>
  <si>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</si>
  <si>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</si>
  <si>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</si>
  <si>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</si>
  <si>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</si>
  <si>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</si>
  <si>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</si>
  <si>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</si>
  <si>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</si>
  <si>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</si>
  <si>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</si>
  <si>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</si>
  <si>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</si>
  <si>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</si>
  <si>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</si>
  <si>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</si>
  <si>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</si>
  <si>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</si>
  <si>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</si>
  <si>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</si>
  <si>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</si>
  <si>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</si>
  <si>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</si>
  <si>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</si>
  <si>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</si>
  <si>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</si>
  <si>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</si>
  <si>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</si>
  <si>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</si>
  <si>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</si>
  <si>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</si>
  <si>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</si>
  <si>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</si>
  <si>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</si>
  <si>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</si>
  <si>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</si>
  <si>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</si>
  <si>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</si>
  <si>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</si>
  <si>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</si>
  <si>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</si>
  <si>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</si>
  <si>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</si>
  <si>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</si>
  <si>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</si>
  <si>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</si>
  <si>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</si>
  <si>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</si>
  <si>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</si>
  <si>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</si>
  <si>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</si>
  <si>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</si>
  <si>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</si>
  <si>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</si>
  <si>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</si>
  <si>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</si>
  <si>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</si>
  <si>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</si>
  <si>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</si>
  <si>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</si>
  <si>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</si>
  <si>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</si>
  <si>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</si>
  <si>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</si>
  <si>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</si>
  <si>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</si>
  <si>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</si>
  <si>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</si>
  <si>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</si>
  <si>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</si>
  <si>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</si>
  <si>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</si>
  <si>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</si>
  <si>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</si>
  <si>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</si>
  <si>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</si>
  <si>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</si>
  <si>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</si>
  <si>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</si>
  <si>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</si>
  <si>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</si>
  <si>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</si>
  <si>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</si>
  <si>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</si>
  <si>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</si>
  <si>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</si>
  <si>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</si>
  <si>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</si>
  <si>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</si>
  <si>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</si>
  <si>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</si>
  <si>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</si>
  <si>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</si>
  <si>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</si>
  <si>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</si>
  <si>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</si>
  <si>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</si>
  <si>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</si>
  <si>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</si>
  <si>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</si>
  <si>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</si>
  <si>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</si>
  <si>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</si>
  <si>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</si>
  <si>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</si>
  <si>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</si>
  <si>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</si>
  <si>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</si>
  <si>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</si>
  <si>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</si>
  <si>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</si>
  <si>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</si>
  <si>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</si>
  <si>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</si>
  <si>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</si>
  <si>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</si>
  <si>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</si>
  <si>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</si>
  <si>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</si>
  <si>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</si>
  <si>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</si>
  <si>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</si>
  <si>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</si>
  <si>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</si>
  <si>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</si>
  <si>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</si>
  <si>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</si>
  <si>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</si>
  <si>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</si>
  <si>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</si>
  <si>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</si>
  <si>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</si>
  <si>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</si>
  <si>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</si>
  <si>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</si>
  <si>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</si>
  <si>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</si>
  <si>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</si>
  <si>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</si>
  <si>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</si>
  <si>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</si>
  <si>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</si>
  <si>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</si>
  <si>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</si>
  <si>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</si>
  <si>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</si>
  <si>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</si>
  <si>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</si>
  <si>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</si>
  <si>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</si>
  <si>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</si>
  <si>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</si>
  <si>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</si>
  <si>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</si>
  <si>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</si>
  <si>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</si>
  <si>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</si>
  <si>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</si>
  <si>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</si>
  <si>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</si>
  <si>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</si>
  <si>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</si>
  <si>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</si>
  <si>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</si>
  <si>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</si>
  <si>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</si>
  <si>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</si>
  <si>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</si>
  <si>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</si>
  <si>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</si>
  <si>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</si>
  <si>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</si>
  <si>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</si>
  <si>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</si>
  <si>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</si>
  <si>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</si>
  <si>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</si>
  <si>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</si>
  <si>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</si>
  <si>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</si>
  <si>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</si>
  <si>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</si>
  <si>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</si>
  <si>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</si>
  <si>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</si>
  <si>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</si>
  <si>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</si>
  <si>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</si>
  <si>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</si>
  <si>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</si>
  <si>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</si>
  <si>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</si>
  <si>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</si>
  <si>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</si>
  <si>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</si>
  <si>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</si>
  <si>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</si>
  <si>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</si>
  <si>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</si>
  <si>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</si>
  <si>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</si>
  <si>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</si>
  <si>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</si>
  <si>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</si>
  <si>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</si>
  <si>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</si>
  <si>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</si>
  <si>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</si>
  <si>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</si>
  <si>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</si>
  <si>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</si>
  <si>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</si>
  <si>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</si>
  <si>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</si>
  <si>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</si>
  <si>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</si>
  <si>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</si>
  <si>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</si>
  <si>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</si>
  <si>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</si>
  <si>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</si>
  <si>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</si>
  <si>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</si>
  <si>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</si>
  <si>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</si>
  <si>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</si>
  <si>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</si>
  <si>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</si>
  <si>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</si>
  <si>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</si>
  <si>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</si>
  <si>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</si>
  <si>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</si>
  <si>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</si>
  <si>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</si>
  <si>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</si>
  <si>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</si>
  <si>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</si>
  <si>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</si>
  <si>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</si>
  <si>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</si>
  <si>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</si>
  <si>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</si>
  <si>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</si>
  <si>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</si>
  <si>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</si>
  <si>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</si>
  <si>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</si>
  <si>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</si>
  <si>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</si>
  <si>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</si>
  <si>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</si>
  <si>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</si>
  <si>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</si>
  <si>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</si>
  <si>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</si>
  <si>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</si>
  <si>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</si>
  <si>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</si>
  <si>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</si>
  <si>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</si>
  <si>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</si>
  <si>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</si>
  <si>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</si>
  <si>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</si>
  <si>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</si>
  <si>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</si>
  <si>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</si>
  <si>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</si>
  <si>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</si>
  <si>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</si>
  <si>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</si>
  <si>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</si>
  <si>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</si>
  <si>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</si>
  <si>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</si>
  <si>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</si>
  <si>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</si>
  <si>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</si>
  <si>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</si>
  <si>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</si>
  <si>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</si>
  <si>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</si>
  <si>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</si>
  <si>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</si>
  <si>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</si>
  <si>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</si>
  <si>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</si>
  <si>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</si>
  <si>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</si>
  <si>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</si>
  <si>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</si>
  <si>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</si>
  <si>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</si>
  <si>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</si>
  <si>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</si>
  <si>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</si>
  <si>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</si>
  <si>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</si>
  <si>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</si>
  <si>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</si>
  <si>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</si>
  <si>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</si>
  <si>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</si>
  <si>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</si>
  <si>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</si>
  <si>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</si>
  <si>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</si>
  <si>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</si>
  <si>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</si>
  <si>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</si>
  <si>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</si>
  <si>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</si>
  <si>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</si>
  <si>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</si>
  <si>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</si>
  <si>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</si>
  <si>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</si>
  <si>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</si>
  <si>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</si>
  <si>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</si>
  <si>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</si>
  <si>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</si>
  <si>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</si>
  <si>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</si>
  <si>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</si>
  <si>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</si>
  <si>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</si>
  <si>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</si>
  <si>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</si>
  <si>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</si>
  <si>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</si>
  <si>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</si>
  <si>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</si>
  <si>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</si>
  <si>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</si>
  <si>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</si>
  <si>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</si>
  <si>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</si>
  <si>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</si>
  <si>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</si>
  <si>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</si>
  <si>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</si>
  <si>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</si>
  <si>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</si>
  <si>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</si>
  <si>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</si>
  <si>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</si>
  <si>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</si>
  <si>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</si>
  <si>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</si>
  <si>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</si>
  <si>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</si>
  <si>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</si>
  <si>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</si>
  <si>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</si>
  <si>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</si>
  <si>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</si>
  <si>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</si>
  <si>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</si>
  <si>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</si>
  <si>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</si>
  <si>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</si>
  <si>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</si>
  <si>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</si>
  <si>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</si>
  <si>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</si>
  <si>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</si>
  <si>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</si>
  <si>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</si>
  <si>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</si>
  <si>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</si>
  <si>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</si>
  <si>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</si>
  <si>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</si>
  <si>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</si>
  <si>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</si>
  <si>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</si>
  <si>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</si>
  <si>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</si>
  <si>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</si>
  <si>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</si>
  <si>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</si>
  <si>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</si>
  <si>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</si>
  <si>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</si>
  <si>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</si>
  <si>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</si>
  <si>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</si>
  <si>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</si>
  <si>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</si>
  <si>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</si>
  <si>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</si>
  <si>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</si>
  <si>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</si>
  <si>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</si>
  <si>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</si>
  <si>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</si>
  <si>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</si>
  <si>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</si>
  <si>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</si>
  <si>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</si>
  <si>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</si>
  <si>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</si>
  <si>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</si>
  <si>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</si>
  <si>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</si>
  <si>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</si>
  <si>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</si>
  <si>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</si>
  <si>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</si>
  <si>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</si>
  <si>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</si>
  <si>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</si>
  <si>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</si>
  <si>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</si>
  <si>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</si>
  <si>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</si>
  <si>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</si>
  <si>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</si>
  <si>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</si>
  <si>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</si>
  <si>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</si>
  <si>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</si>
  <si>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</si>
  <si>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</si>
  <si>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</si>
  <si>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</si>
  <si>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</si>
  <si>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</si>
  <si>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</si>
  <si>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</si>
  <si>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</si>
  <si>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</si>
  <si>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</si>
  <si>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</si>
  <si>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</si>
  <si>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</si>
  <si>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</si>
  <si>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</si>
  <si>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</si>
  <si>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</si>
  <si>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</si>
  <si>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</si>
  <si>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</si>
  <si>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</si>
  <si>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</si>
  <si>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</si>
  <si>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</si>
  <si>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</si>
  <si>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</si>
  <si>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</si>
  <si>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</si>
  <si>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</si>
  <si>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</si>
  <si>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</si>
  <si>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</si>
  <si>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</si>
  <si>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</si>
  <si>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</si>
  <si>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</si>
  <si>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</si>
  <si>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</si>
  <si>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</si>
  <si>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</si>
  <si>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</si>
  <si>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</si>
  <si>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</si>
  <si>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</si>
  <si>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</si>
  <si>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</si>
  <si>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</si>
  <si>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</si>
  <si>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</si>
  <si>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</si>
  <si>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</si>
  <si>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</si>
  <si>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</si>
  <si>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</si>
  <si>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</si>
  <si>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</si>
  <si>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</si>
  <si>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</si>
  <si>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</si>
  <si>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</si>
  <si>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</si>
  <si>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</si>
  <si>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</si>
  <si>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</si>
  <si>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</si>
  <si>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</si>
  <si>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</si>
  <si>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</si>
  <si>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</si>
  <si>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</si>
  <si>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</si>
  <si>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</si>
  <si>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</si>
  <si>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</si>
  <si>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</si>
  <si>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</si>
  <si>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</si>
  <si>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</si>
  <si>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</si>
  <si>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</si>
  <si>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</si>
  <si>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</si>
  <si>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</si>
  <si>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</si>
  <si>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</si>
  <si>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</si>
  <si>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</si>
  <si>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</si>
  <si>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</si>
  <si>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</si>
  <si>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</si>
  <si>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</si>
  <si>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</si>
  <si>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</si>
  <si>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</si>
  <si>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</si>
  <si>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</si>
  <si>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</si>
  <si>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</si>
  <si>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</si>
  <si>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</si>
  <si>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</si>
  <si>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</si>
  <si>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</si>
  <si>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</si>
  <si>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</si>
  <si>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</si>
  <si>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</si>
  <si>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</si>
  <si>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</si>
  <si>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</si>
  <si>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</si>
  <si>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</si>
  <si>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</si>
  <si>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</si>
  <si>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</si>
  <si>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</si>
  <si>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</si>
  <si>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</si>
  <si>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</si>
  <si>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</si>
  <si>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</si>
  <si>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</si>
  <si>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</si>
  <si>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</si>
  <si>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</si>
  <si>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</si>
  <si>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</si>
  <si>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</si>
  <si>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</si>
  <si>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</si>
  <si>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</si>
  <si>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</si>
  <si>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</si>
  <si>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</si>
  <si>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</si>
  <si>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</si>
  <si>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</si>
  <si>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</si>
  <si>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</si>
  <si>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</si>
  <si>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</si>
  <si>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</si>
  <si>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</si>
  <si>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</si>
  <si>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</si>
  <si>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</si>
  <si>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</si>
  <si>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</si>
  <si>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</si>
  <si>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</si>
  <si>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</si>
  <si>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</si>
  <si>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</si>
  <si>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</si>
  <si>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</si>
  <si>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</si>
  <si>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</si>
  <si>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</si>
  <si>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</si>
  <si>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</si>
  <si>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</si>
  <si>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</si>
  <si>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</si>
  <si>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</si>
  <si>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</si>
  <si>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</si>
  <si>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</si>
  <si>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</si>
  <si>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</si>
  <si>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</si>
  <si>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</si>
  <si>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</si>
  <si>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</si>
  <si>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</si>
  <si>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</si>
  <si>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</si>
  <si>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</si>
  <si>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</si>
  <si>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</si>
  <si>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</si>
  <si>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</si>
  <si>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</si>
  <si>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</si>
  <si>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</si>
  <si>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</si>
  <si>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</si>
  <si>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</si>
  <si>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</si>
  <si>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</si>
  <si>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</si>
  <si>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</si>
  <si>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</si>
  <si>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</si>
  <si>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</si>
  <si>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</si>
  <si>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</si>
  <si>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</si>
  <si>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</si>
  <si>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</si>
  <si>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</si>
  <si>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</si>
  <si>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</si>
  <si>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</si>
  <si>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</si>
  <si>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</si>
  <si>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</si>
  <si>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</si>
  <si>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</si>
  <si>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</si>
  <si>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</si>
  <si>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</si>
  <si>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</si>
  <si>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</si>
  <si>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</si>
  <si>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</si>
  <si>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</si>
  <si>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</si>
  <si>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</si>
  <si>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</si>
  <si>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</si>
  <si>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</si>
  <si>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</si>
  <si>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</si>
  <si>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</si>
  <si>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</si>
  <si>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</si>
  <si>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</si>
  <si>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</si>
  <si>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</si>
  <si>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</si>
  <si>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</si>
  <si>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</si>
  <si>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</si>
  <si>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</si>
  <si>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</si>
  <si>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</si>
  <si>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</si>
  <si>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</si>
  <si>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</si>
  <si>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</si>
  <si>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</si>
  <si>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</si>
  <si>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</si>
  <si>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</si>
  <si>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</si>
  <si>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</si>
  <si>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</si>
  <si>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</si>
  <si>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</si>
  <si>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</si>
  <si>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</si>
  <si>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</si>
  <si>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</si>
  <si>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</si>
  <si>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</si>
  <si>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</si>
  <si>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</si>
  <si>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</si>
  <si>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</si>
  <si>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</si>
  <si>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</si>
  <si>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</si>
  <si>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</si>
  <si>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</si>
  <si>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</si>
  <si>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</si>
  <si>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</si>
  <si>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</si>
  <si>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</si>
  <si>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</si>
  <si>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</si>
  <si>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</si>
  <si>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</si>
  <si>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</si>
  <si>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</si>
  <si>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</si>
  <si>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</si>
  <si>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</si>
  <si>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</si>
  <si>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</si>
  <si>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</si>
  <si>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</si>
  <si>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</si>
  <si>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</si>
  <si>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</si>
  <si>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</si>
  <si>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</si>
  <si>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</si>
  <si>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</si>
  <si>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</si>
  <si>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</si>
  <si>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</si>
  <si>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</si>
  <si>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</si>
  <si>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</si>
  <si>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</si>
  <si>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</si>
  <si>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</si>
  <si>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</si>
  <si>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</si>
  <si>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</si>
  <si>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</si>
  <si>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</si>
  <si>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</si>
  <si>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</si>
  <si>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</si>
  <si>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</si>
  <si>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</si>
  <si>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</si>
  <si>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</si>
  <si>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</si>
  <si>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</si>
  <si>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</si>
  <si>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</si>
  <si>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</si>
  <si>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</si>
  <si>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</si>
  <si>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</si>
  <si>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</si>
  <si>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</si>
  <si>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</si>
  <si>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</si>
  <si>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</si>
  <si>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</si>
  <si>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</si>
  <si>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</si>
  <si>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</si>
  <si>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</si>
  <si>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</si>
  <si>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</si>
  <si>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</si>
  <si>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</si>
  <si>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</si>
  <si>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</si>
  <si>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</si>
  <si>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</si>
  <si>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</si>
  <si>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</si>
  <si>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</si>
  <si>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</si>
  <si>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</si>
  <si>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</si>
  <si>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</si>
  <si>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</si>
  <si>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</si>
  <si>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</si>
  <si>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</si>
  <si>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</si>
  <si>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</si>
  <si>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</si>
  <si>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</si>
  <si>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</si>
  <si>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</si>
  <si>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</si>
  <si>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</si>
  <si>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</si>
  <si>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</si>
  <si>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</si>
  <si>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</si>
  <si>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</si>
  <si>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</si>
  <si>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</si>
  <si>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</si>
  <si>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</si>
  <si>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</si>
  <si>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</si>
  <si>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</si>
  <si>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</si>
  <si>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</si>
  <si>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</si>
  <si>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</si>
  <si>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</si>
  <si>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</si>
  <si>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</si>
  <si>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</si>
  <si>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</si>
  <si>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</si>
  <si>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</si>
  <si>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</si>
  <si>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</si>
  <si>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</si>
  <si>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</si>
  <si>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</si>
  <si>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</si>
  <si>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</si>
  <si>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</si>
  <si>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</si>
  <si>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</si>
  <si>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</si>
  <si>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</si>
  <si>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</si>
  <si>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</si>
  <si>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</si>
  <si>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</si>
  <si>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</si>
  <si>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</si>
  <si>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</si>
  <si>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</si>
  <si>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</si>
  <si>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</si>
  <si>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</si>
  <si>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</si>
  <si>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</si>
  <si>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</si>
  <si>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</si>
  <si>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</si>
  <si>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</si>
  <si>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</si>
  <si>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</si>
  <si>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</si>
  <si>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</si>
  <si>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</si>
  <si>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</si>
  <si>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</si>
  <si>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</si>
  <si>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</si>
  <si>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</si>
  <si>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</si>
  <si>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</si>
  <si>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</si>
  <si>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</si>
  <si>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</si>
  <si>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</si>
  <si>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</si>
  <si>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</si>
  <si>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</si>
  <si>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</si>
  <si>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</si>
  <si>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</si>
  <si>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</si>
  <si>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</si>
  <si>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</si>
  <si>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</si>
  <si>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</si>
  <si>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</si>
  <si>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</si>
  <si>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</si>
  <si>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</si>
  <si>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</si>
  <si>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</si>
  <si>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</si>
  <si>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</si>
  <si>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</si>
  <si>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</si>
  <si>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</si>
  <si>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</si>
  <si>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</si>
  <si>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</si>
  <si>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</si>
  <si>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</si>
  <si>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</si>
  <si>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</si>
  <si>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</si>
  <si>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</si>
  <si>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</si>
  <si>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</si>
  <si>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</si>
  <si>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</si>
  <si>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</si>
  <si>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</si>
  <si>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</si>
  <si>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</si>
  <si>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</si>
  <si>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</si>
  <si>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</si>
  <si>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</si>
  <si>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</si>
  <si>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</si>
  <si>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</si>
  <si>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</si>
  <si>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</si>
  <si>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</si>
  <si>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</si>
  <si>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</si>
  <si>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</si>
  <si>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</si>
  <si>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</si>
  <si>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</si>
  <si>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</si>
  <si>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</si>
  <si>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</si>
  <si>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</si>
  <si>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</si>
  <si>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</si>
  <si>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</si>
  <si>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</si>
  <si>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</si>
  <si>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</si>
  <si>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</si>
  <si>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</si>
  <si>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</si>
  <si>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</si>
  <si>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</si>
  <si>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</si>
  <si>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</si>
  <si>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</si>
  <si>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</si>
  <si>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</si>
  <si>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</si>
  <si>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</si>
  <si>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</si>
  <si>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</si>
  <si>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</si>
  <si>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</si>
  <si>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</si>
  <si>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</si>
  <si>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</si>
  <si>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</si>
  <si>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</si>
  <si>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</si>
  <si>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</si>
  <si>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</si>
  <si>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</si>
  <si>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</si>
  <si>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</si>
  <si>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</si>
  <si>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</si>
  <si>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</si>
  <si>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</si>
  <si>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</si>
  <si>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</si>
  <si>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</si>
  <si>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</si>
  <si>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</si>
  <si>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</si>
  <si>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</si>
  <si>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</si>
  <si>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</si>
  <si>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</si>
  <si>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</si>
  <si>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</si>
  <si>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</si>
  <si>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</si>
  <si>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</si>
  <si>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</si>
  <si>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</si>
  <si>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</si>
  <si>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</si>
  <si>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</si>
  <si>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</si>
  <si>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</si>
  <si>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</si>
  <si>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</si>
  <si>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</si>
  <si>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</si>
  <si>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</si>
  <si>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</si>
  <si>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</si>
  <si>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</si>
  <si>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</si>
  <si>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</si>
  <si>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</si>
  <si>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</si>
  <si>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</si>
  <si>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</si>
  <si>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</si>
  <si>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</si>
  <si>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</si>
  <si>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</si>
  <si>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</si>
  <si>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</si>
  <si>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</si>
  <si>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</si>
  <si>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</si>
  <si>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</si>
  <si>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</si>
  <si>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</si>
  <si>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</si>
  <si>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</si>
  <si>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</si>
  <si>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</si>
  <si>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</si>
  <si>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</si>
  <si>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</si>
  <si>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</si>
  <si>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</si>
  <si>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</si>
  <si>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</si>
  <si>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</si>
  <si>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</si>
  <si>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</si>
  <si>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</si>
  <si>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</si>
  <si>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</si>
  <si>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</si>
  <si>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</si>
  <si>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</si>
  <si>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</si>
  <si>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</si>
  <si>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</si>
  <si>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</si>
  <si>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</si>
  <si>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</si>
  <si>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</si>
  <si>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</si>
  <si>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</si>
  <si>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</si>
  <si>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</si>
  <si>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</si>
  <si>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</si>
  <si>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</si>
  <si>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</si>
  <si>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</si>
  <si>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</si>
  <si>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</si>
  <si>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</si>
  <si>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</si>
  <si>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</si>
  <si>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</si>
  <si>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</si>
  <si>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</si>
  <si>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</si>
  <si>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</si>
  <si>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</si>
  <si>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</si>
  <si>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</si>
  <si>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</si>
  <si>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</si>
  <si>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</si>
  <si>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</si>
  <si>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</si>
  <si>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</si>
  <si>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</si>
  <si>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</si>
  <si>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</si>
  <si>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</si>
  <si>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</si>
  <si>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</si>
  <si>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</si>
  <si>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</si>
  <si>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</si>
  <si>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</si>
  <si>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</si>
  <si>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</si>
  <si>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</si>
  <si>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</si>
  <si>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</si>
  <si>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</si>
  <si>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</si>
  <si>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</si>
  <si>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</si>
  <si>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</si>
  <si>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</si>
  <si>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</si>
  <si>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</si>
  <si>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</si>
  <si>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</si>
  <si>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</si>
  <si>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</si>
  <si>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</si>
  <si>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</si>
  <si>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</si>
  <si>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</si>
  <si>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</si>
  <si>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</si>
  <si>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</si>
  <si>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</si>
  <si>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</si>
  <si>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</si>
  <si>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</si>
  <si>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</si>
  <si>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</si>
  <si>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</si>
  <si>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</si>
  <si>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</si>
  <si>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</si>
  <si>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</si>
  <si>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</si>
  <si>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</si>
  <si>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</si>
  <si>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</si>
  <si>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</si>
  <si>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</si>
  <si>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</si>
  <si>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</si>
  <si>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</si>
  <si>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</si>
  <si>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</si>
  <si>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</si>
  <si>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</si>
  <si>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</si>
  <si>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</si>
  <si>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</si>
  <si>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</si>
  <si>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</si>
  <si>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</si>
  <si>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</si>
  <si>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</si>
  <si>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</si>
  <si>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</si>
  <si>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</si>
  <si>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</si>
  <si>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</si>
  <si>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</si>
  <si>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</si>
  <si>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</si>
  <si>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</si>
  <si>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</si>
  <si>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</si>
  <si>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</si>
  <si>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</si>
  <si>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</si>
  <si>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</si>
  <si>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</si>
  <si>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</si>
  <si>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</si>
  <si>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</si>
  <si>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</si>
  <si>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</si>
  <si>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</si>
  <si>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</si>
  <si>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</si>
  <si>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</si>
  <si>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</si>
  <si>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</si>
  <si>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</si>
  <si>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</si>
  <si>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</si>
  <si>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</si>
  <si>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</si>
  <si>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</si>
  <si>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</si>
  <si>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</si>
  <si>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</si>
  <si>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</si>
  <si>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</si>
  <si>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</si>
  <si>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</si>
  <si>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</si>
  <si>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</si>
  <si>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</si>
  <si>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</si>
  <si>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</si>
  <si>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</si>
  <si>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</si>
  <si>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</si>
  <si>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</si>
  <si>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</si>
  <si>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</si>
  <si>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</si>
  <si>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</si>
  <si>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</si>
  <si>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</si>
  <si>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</si>
  <si>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</si>
  <si>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</si>
  <si>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</si>
  <si>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</si>
  <si>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</si>
  <si>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</si>
  <si>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</si>
  <si>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</si>
  <si>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</si>
  <si>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</si>
  <si>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</si>
  <si>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</si>
  <si>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</si>
  <si>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</si>
  <si>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</si>
  <si>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</si>
  <si>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</si>
  <si>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</si>
  <si>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</si>
  <si>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</si>
  <si>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</si>
  <si>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</si>
  <si>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</si>
  <si>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</si>
  <si>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</si>
  <si>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</si>
  <si>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</si>
  <si>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</si>
  <si>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</si>
  <si>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</si>
  <si>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</si>
  <si>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</si>
  <si>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</si>
  <si>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</si>
  <si>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</si>
  <si>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</si>
  <si>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</si>
  <si>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</si>
  <si>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</si>
  <si>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</si>
  <si>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</si>
  <si>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</si>
  <si>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</si>
  <si>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</si>
  <si>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</si>
  <si>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</si>
  <si>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</si>
  <si>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</si>
  <si>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</si>
  <si>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</si>
  <si>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</si>
  <si>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</si>
  <si>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</si>
  <si>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</si>
  <si>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</si>
  <si>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</si>
  <si>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</si>
  <si>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</si>
  <si>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</si>
  <si>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</si>
  <si>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</si>
  <si>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</si>
  <si>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</si>
  <si>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</si>
  <si>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</si>
  <si>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</si>
  <si>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</si>
  <si>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</si>
  <si>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</si>
  <si>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</si>
  <si>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</si>
  <si>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</si>
  <si>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</si>
  <si>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</si>
  <si>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</si>
  <si>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</si>
  <si>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</si>
  <si>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</si>
  <si>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</si>
  <si>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</si>
  <si>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</si>
  <si>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</si>
  <si>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</si>
  <si>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</si>
  <si>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</si>
  <si>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</si>
  <si>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</si>
  <si>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</si>
  <si>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</si>
  <si>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</si>
  <si>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</si>
  <si>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</si>
  <si>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</si>
  <si>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</si>
  <si>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</si>
  <si>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</si>
  <si>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</si>
  <si>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</si>
  <si>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</si>
  <si>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</si>
  <si>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</si>
  <si>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</si>
  <si>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</si>
  <si>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</si>
  <si>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</si>
  <si>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</si>
  <si>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</si>
  <si>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</si>
  <si>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</si>
  <si>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</si>
  <si>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</si>
  <si>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</si>
  <si>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</si>
  <si>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</si>
  <si>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</si>
  <si>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</si>
  <si>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</si>
  <si>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</si>
  <si>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</si>
  <si>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</si>
  <si>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</si>
  <si>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</si>
  <si>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</si>
  <si>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</si>
  <si>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</si>
  <si>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</si>
  <si>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</si>
  <si>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</si>
  <si>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</si>
  <si>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</si>
  <si>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</si>
  <si>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</si>
  <si>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</si>
  <si>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</si>
  <si>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</si>
  <si>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</si>
  <si>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</si>
  <si>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</si>
  <si>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</si>
  <si>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</si>
  <si>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</si>
  <si>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</si>
  <si>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</si>
  <si>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</si>
  <si>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</si>
  <si>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</si>
  <si>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</si>
  <si>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</si>
  <si>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</si>
  <si>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</si>
  <si>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</si>
  <si>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</si>
  <si>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</si>
  <si>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</si>
  <si>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</si>
  <si>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</si>
  <si>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</si>
  <si>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</si>
  <si>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</si>
  <si>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</si>
  <si>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</si>
  <si>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</si>
  <si>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</si>
  <si>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</si>
  <si>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</si>
  <si>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</si>
  <si>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</si>
  <si>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</si>
  <si>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</si>
  <si>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</si>
  <si>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</si>
  <si>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</si>
  <si>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</si>
  <si>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</si>
  <si>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</si>
  <si>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</si>
  <si>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</si>
  <si>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</si>
  <si>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</si>
  <si>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</si>
  <si>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</si>
  <si>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</si>
  <si>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</si>
  <si>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</si>
  <si>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</si>
  <si>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</si>
  <si>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</si>
  <si>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</si>
  <si>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</si>
  <si>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</si>
  <si>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</si>
  <si>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</si>
  <si>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</si>
  <si>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</si>
  <si>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</si>
  <si>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</si>
  <si>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</si>
  <si>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</si>
  <si>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</si>
  <si>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</si>
  <si>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</si>
  <si>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</si>
  <si>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</si>
  <si>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</si>
  <si>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</si>
  <si>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</si>
  <si>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</si>
  <si>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</si>
  <si>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</si>
  <si>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</si>
  <si>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</si>
  <si>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</si>
  <si>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</si>
  <si>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</si>
  <si>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</si>
  <si>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</si>
  <si>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</si>
  <si>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</si>
  <si>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</si>
  <si>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</si>
  <si>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</si>
  <si>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</si>
  <si>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</si>
  <si>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</si>
  <si>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</si>
  <si>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</si>
  <si>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</si>
  <si>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</si>
  <si>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</si>
  <si>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</si>
  <si>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</si>
  <si>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</si>
  <si>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</si>
  <si>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</si>
  <si>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</si>
  <si>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</si>
  <si>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</si>
  <si>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</si>
  <si>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</si>
  <si>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</si>
  <si>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</si>
  <si>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</si>
  <si>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</si>
  <si>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</si>
  <si>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</si>
  <si>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</si>
  <si>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</si>
  <si>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</si>
  <si>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</si>
  <si>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</si>
  <si>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</si>
  <si>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</si>
  <si>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</si>
  <si>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</si>
  <si>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</si>
  <si>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</si>
  <si>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</si>
  <si>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</si>
  <si>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</si>
  <si>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</si>
  <si>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</si>
  <si>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</si>
  <si>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</si>
  <si>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</si>
  <si>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</si>
  <si>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</si>
  <si>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</si>
  <si>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</si>
  <si>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</si>
  <si>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</si>
  <si>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</si>
  <si>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</si>
  <si>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</si>
  <si>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</si>
  <si>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</si>
  <si>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</si>
  <si>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</si>
  <si>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</si>
  <si>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</si>
  <si>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</si>
  <si>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</si>
  <si>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</si>
  <si>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</si>
  <si>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</si>
  <si>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</si>
  <si>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</si>
  <si>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</si>
  <si>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</si>
  <si>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</si>
  <si>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</si>
  <si>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</si>
  <si>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</si>
  <si>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</si>
  <si>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</si>
  <si>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</si>
  <si>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</si>
  <si>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</si>
  <si>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</si>
  <si>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</si>
  <si>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</si>
  <si>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</si>
  <si>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</si>
  <si>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</si>
  <si>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</si>
  <si>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</si>
  <si>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</si>
  <si>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</si>
  <si>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</si>
  <si>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</si>
  <si>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</si>
  <si>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</si>
  <si>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</si>
  <si>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</si>
  <si>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</si>
  <si>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</si>
  <si>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</si>
  <si>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</si>
  <si>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</si>
  <si>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</si>
  <si>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</si>
  <si>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</si>
  <si>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</si>
  <si>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</si>
  <si>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</si>
  <si>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</si>
  <si>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</si>
  <si>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</si>
  <si>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</si>
  <si>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</si>
  <si>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</si>
  <si>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</si>
  <si>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</si>
  <si>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</si>
  <si>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</si>
  <si>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</si>
  <si>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</si>
  <si>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</si>
  <si>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</si>
  <si>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</si>
  <si>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</si>
  <si>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</si>
  <si>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</si>
  <si>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</si>
  <si>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</si>
  <si>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</si>
  <si>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</si>
  <si>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</si>
  <si>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</si>
  <si>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</si>
  <si>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</si>
  <si>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</si>
  <si>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</si>
  <si>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</si>
  <si>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</si>
  <si>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</si>
  <si>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</si>
  <si>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</si>
  <si>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</si>
  <si>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</si>
  <si>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</si>
  <si>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</si>
  <si>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</si>
  <si>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</si>
  <si>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</si>
  <si>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</si>
  <si>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</si>
  <si>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</si>
  <si>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</si>
  <si>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</si>
  <si>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</si>
  <si>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</si>
  <si>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</si>
  <si>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</si>
  <si>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</si>
  <si>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</si>
  <si>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</si>
  <si>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</si>
  <si>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</si>
  <si>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</si>
  <si>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</si>
  <si>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</si>
  <si>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</si>
  <si>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</si>
  <si>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</si>
  <si>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</si>
  <si>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</si>
  <si>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</si>
  <si>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</si>
  <si>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</si>
  <si>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</si>
  <si>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</si>
  <si>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</si>
  <si>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</si>
  <si>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</si>
  <si>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</si>
  <si>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</si>
  <si>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</si>
  <si>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</si>
  <si>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</si>
  <si>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</si>
  <si>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</si>
  <si>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</si>
  <si>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</si>
  <si>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</si>
  <si>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</si>
  <si>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</si>
  <si>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</si>
  <si>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</si>
  <si>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</si>
  <si>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</si>
  <si>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</si>
  <si>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</si>
  <si>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</si>
  <si>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</si>
  <si>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</si>
  <si>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</si>
  <si>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</si>
  <si>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</si>
  <si>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</si>
  <si>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</si>
  <si>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</si>
  <si>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</si>
  <si>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</si>
  <si>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</si>
  <si>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</si>
  <si>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</si>
  <si>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</si>
  <si>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</si>
  <si>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</si>
  <si>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</si>
  <si>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</si>
  <si>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</si>
  <si>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</si>
  <si>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</si>
  <si>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</si>
  <si>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</si>
  <si>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</si>
  <si>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</si>
  <si>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</si>
  <si>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</si>
  <si>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</si>
  <si>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</si>
  <si>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</si>
  <si>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</si>
  <si>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</si>
  <si>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</si>
  <si>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</si>
  <si>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</si>
  <si>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</si>
  <si>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</si>
  <si>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</si>
  <si>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</si>
  <si>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</si>
  <si>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</si>
  <si>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</si>
  <si>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</si>
  <si>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</si>
  <si>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</si>
  <si>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</si>
  <si>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</si>
  <si>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</si>
  <si>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</si>
  <si>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</si>
  <si>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</si>
  <si>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</si>
  <si>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</si>
  <si>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</si>
  <si>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</si>
  <si>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</si>
  <si>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</si>
  <si>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</si>
  <si>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</si>
  <si>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</si>
  <si>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</si>
  <si>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</si>
  <si>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</si>
  <si>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</si>
  <si>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</si>
  <si>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</si>
  <si>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</si>
  <si>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</si>
  <si>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</si>
  <si>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</si>
  <si>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</si>
  <si>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</si>
  <si>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</si>
  <si>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</si>
  <si>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</si>
  <si>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</si>
  <si>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</si>
  <si>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</si>
  <si>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</si>
  <si>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</si>
  <si>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</si>
  <si>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</si>
  <si>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</si>
  <si>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</si>
  <si>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</si>
  <si>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</si>
  <si>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</si>
  <si>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</si>
  <si>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</si>
  <si>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</si>
  <si>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</si>
  <si>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</si>
  <si>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</si>
  <si>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</si>
  <si>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</si>
  <si>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</si>
  <si>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</si>
  <si>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</si>
  <si>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</si>
  <si>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</si>
  <si>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</si>
  <si>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</si>
  <si>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</si>
  <si>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</si>
  <si>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</si>
  <si>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</si>
  <si>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</si>
  <si>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</si>
  <si>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</si>
  <si>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</si>
  <si>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</si>
  <si>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</si>
  <si>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</si>
  <si>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</si>
  <si>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</si>
  <si>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</si>
  <si>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</si>
  <si>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</si>
  <si>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</si>
  <si>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</si>
  <si>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</si>
  <si>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</si>
  <si>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</si>
  <si>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</si>
  <si>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</si>
  <si>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</si>
  <si>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</si>
  <si>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</si>
  <si>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</si>
  <si>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</si>
  <si>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</si>
  <si>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</si>
  <si>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</si>
  <si>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</si>
  <si>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</si>
  <si>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</si>
  <si>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</si>
  <si>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</si>
  <si>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</si>
  <si>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</si>
  <si>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</si>
  <si>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</si>
  <si>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</si>
  <si>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</si>
  <si>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</si>
  <si>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</si>
  <si>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</si>
  <si>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</si>
  <si>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</si>
  <si>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</si>
  <si>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</si>
  <si>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</si>
  <si>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</si>
  <si>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</si>
  <si>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</si>
  <si>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</si>
  <si>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</si>
  <si>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</si>
  <si>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</si>
  <si>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</si>
  <si>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</si>
  <si>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</si>
  <si>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</si>
  <si>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</si>
  <si>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</si>
  <si>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</si>
  <si>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</si>
  <si>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</si>
  <si>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</si>
  <si>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</si>
  <si>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</si>
  <si>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</si>
  <si>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</si>
  <si>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</si>
  <si>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</si>
  <si>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</si>
  <si>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</si>
  <si>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</si>
  <si>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</si>
  <si>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</si>
  <si>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</si>
  <si>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</si>
  <si>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</si>
  <si>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</si>
  <si>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</si>
  <si>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</si>
  <si>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</si>
  <si>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</si>
  <si>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</si>
  <si>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</si>
  <si>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</si>
  <si>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</si>
  <si>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</si>
  <si>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</si>
  <si>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</si>
  <si>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</si>
  <si>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</si>
  <si>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</si>
  <si>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</si>
  <si>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</si>
  <si>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</si>
  <si>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</si>
  <si>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</si>
  <si>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</si>
  <si>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</si>
  <si>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</si>
  <si>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</si>
  <si>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</si>
  <si>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</si>
  <si>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</si>
  <si>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</si>
  <si>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</si>
  <si>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</si>
  <si>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</si>
  <si>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</si>
  <si>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</si>
  <si>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</si>
  <si>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</si>
  <si>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</si>
  <si>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</si>
  <si>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</si>
  <si>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</si>
  <si>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</si>
  <si>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</si>
  <si>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</si>
  <si>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</si>
  <si>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</si>
  <si>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</si>
  <si>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</si>
  <si>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</si>
  <si>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</si>
  <si>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</si>
  <si>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</si>
  <si>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</si>
  <si>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</si>
  <si>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</si>
  <si>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</si>
  <si>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</si>
  <si>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</si>
  <si>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</si>
  <si>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</si>
  <si>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</si>
  <si>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</si>
  <si>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</si>
  <si>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</si>
  <si>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</si>
  <si>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</si>
  <si>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</si>
  <si>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</si>
  <si>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</si>
  <si>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</si>
  <si>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</si>
  <si>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</si>
  <si>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</si>
  <si>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</si>
  <si>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</si>
  <si>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</si>
  <si>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</si>
  <si>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</si>
  <si>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</si>
  <si>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</si>
  <si>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</si>
  <si>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</si>
  <si>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</si>
  <si>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</si>
  <si>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</si>
  <si>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</si>
  <si>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</si>
  <si>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</si>
  <si>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</si>
  <si>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</si>
  <si>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</si>
  <si>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</si>
  <si>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</si>
  <si>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</si>
  <si>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</si>
  <si>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</si>
  <si>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</si>
  <si>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</si>
  <si>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</si>
  <si>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</si>
  <si>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</si>
  <si>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</si>
  <si>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</si>
  <si>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</si>
  <si>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</si>
  <si>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</si>
  <si>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</si>
  <si>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</si>
  <si>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</si>
  <si>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</si>
  <si>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</si>
  <si>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</si>
  <si>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</si>
  <si>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</si>
  <si>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</si>
  <si>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</si>
  <si>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</si>
  <si>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</si>
  <si>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</si>
  <si>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</si>
  <si>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</si>
  <si>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</si>
  <si>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</si>
  <si>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</si>
  <si>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</si>
  <si>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</si>
  <si>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</si>
  <si>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</si>
  <si>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</si>
  <si>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</si>
  <si>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</si>
  <si>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</si>
  <si>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</si>
  <si>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</si>
  <si>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</si>
  <si>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</si>
  <si>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</si>
  <si>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</si>
  <si>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</si>
  <si>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</si>
  <si>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</si>
  <si>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</si>
  <si>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</si>
  <si>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</si>
  <si>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</si>
  <si>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</si>
  <si>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</si>
  <si>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</si>
  <si>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</si>
  <si>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</si>
  <si>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</si>
  <si>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</si>
  <si>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</si>
  <si>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</si>
  <si>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</si>
  <si>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</si>
  <si>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</si>
  <si>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</si>
  <si>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</si>
  <si>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</si>
  <si>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</si>
  <si>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</si>
  <si>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</si>
  <si>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</si>
  <si>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</si>
  <si>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</si>
  <si>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</si>
  <si>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</si>
  <si>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</si>
  <si>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</si>
  <si>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</si>
  <si>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</si>
  <si>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</si>
  <si>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</si>
  <si>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</si>
  <si>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</si>
  <si>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</si>
  <si>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</si>
  <si>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</si>
  <si>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</si>
  <si>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</si>
  <si>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</si>
  <si>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</si>
  <si>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</si>
  <si>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</si>
  <si>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</si>
  <si>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</si>
  <si>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</si>
  <si>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</si>
  <si>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</si>
  <si>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</si>
  <si>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</si>
  <si>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</si>
  <si>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</si>
  <si>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</si>
  <si>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</si>
  <si>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</si>
  <si>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</si>
  <si>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</si>
  <si>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</si>
  <si>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</si>
  <si>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</si>
  <si>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</si>
  <si>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</si>
  <si>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</si>
  <si>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</si>
  <si>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</si>
  <si>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</si>
  <si>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</si>
  <si>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</si>
  <si>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</si>
  <si>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</si>
  <si>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</si>
  <si>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</si>
  <si>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</si>
  <si>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</si>
  <si>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</si>
  <si>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</si>
  <si>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</si>
  <si>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</si>
  <si>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</si>
  <si>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</si>
  <si>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</si>
  <si>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</si>
  <si>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</si>
  <si>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</si>
  <si>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</si>
  <si>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</si>
  <si>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</si>
  <si>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</si>
  <si>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</si>
  <si>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</si>
  <si>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</si>
  <si>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</si>
  <si>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</si>
  <si>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</si>
  <si>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</si>
  <si>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</si>
  <si>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</si>
  <si>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</si>
  <si>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</si>
  <si>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</si>
  <si>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</si>
  <si>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</si>
  <si>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</si>
  <si>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</si>
  <si>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</si>
  <si>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</si>
  <si>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</si>
  <si>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</si>
  <si>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</si>
  <si>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</si>
  <si>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</si>
  <si>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</si>
  <si>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</si>
  <si>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</si>
  <si>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</si>
  <si>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</si>
  <si>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</si>
  <si>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</si>
  <si>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</si>
  <si>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</si>
  <si>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</si>
  <si>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</si>
  <si>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</si>
  <si>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</si>
  <si>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</si>
  <si>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</si>
  <si>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</si>
  <si>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</si>
  <si>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</si>
  <si>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</si>
  <si>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</si>
  <si>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</si>
  <si>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</si>
  <si>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</si>
  <si>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</si>
  <si>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</si>
  <si>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</si>
  <si>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</si>
  <si>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</si>
  <si>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</si>
  <si>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</si>
  <si>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</si>
  <si>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</si>
  <si>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</si>
  <si>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</si>
  <si>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</si>
  <si>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</si>
  <si>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</si>
  <si>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</si>
  <si>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</si>
  <si>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</si>
  <si>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</si>
  <si>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</si>
  <si>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</si>
  <si>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</si>
  <si>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</si>
  <si>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</si>
  <si>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</si>
  <si>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</si>
  <si>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</si>
  <si>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</si>
  <si>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</si>
  <si>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</si>
  <si>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</si>
  <si>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</si>
  <si>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</si>
  <si>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</si>
  <si>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</si>
  <si>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</si>
  <si>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</si>
  <si>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</si>
  <si>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</si>
  <si>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</si>
  <si>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</si>
  <si>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</si>
  <si>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</si>
  <si>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</si>
  <si>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</si>
  <si>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</si>
  <si>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</si>
  <si>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</si>
  <si>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</si>
  <si>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</si>
  <si>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</si>
  <si>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</si>
  <si>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</si>
  <si>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</si>
  <si>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</si>
  <si>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</si>
  <si>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</si>
  <si>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</si>
  <si>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</si>
  <si>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</si>
  <si>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</si>
  <si>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</si>
  <si>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</si>
  <si>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</si>
  <si>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</si>
  <si>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</si>
  <si>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</si>
  <si>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</si>
  <si>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</si>
  <si>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</si>
  <si>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</si>
  <si>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</si>
  <si>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</si>
  <si>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</si>
  <si>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</si>
  <si>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</si>
  <si>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</si>
  <si>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</si>
  <si>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</si>
  <si>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</si>
  <si>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</si>
  <si>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</si>
  <si>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</si>
  <si>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</si>
  <si>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</si>
  <si>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</si>
  <si>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</si>
  <si>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</si>
  <si>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</si>
  <si>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</si>
  <si>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</si>
  <si>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</si>
  <si>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</si>
  <si>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</si>
  <si>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</si>
  <si>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</si>
  <si>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</si>
  <si>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</si>
  <si>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</si>
  <si>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</si>
  <si>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</si>
  <si>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</si>
  <si>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</si>
  <si>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</si>
  <si>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</si>
  <si>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</si>
  <si>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</si>
  <si>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</si>
  <si>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</si>
  <si>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</si>
  <si>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</si>
  <si>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</si>
  <si>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</si>
  <si>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</si>
  <si>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</si>
  <si>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</si>
  <si>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</si>
  <si>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</si>
  <si>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</si>
  <si>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</si>
  <si>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</si>
  <si>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</si>
  <si>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</si>
  <si>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</si>
  <si>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</si>
  <si>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</si>
  <si>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</si>
  <si>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</si>
  <si>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</si>
  <si>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</si>
  <si>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</si>
  <si>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</si>
  <si>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</si>
  <si>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</si>
  <si>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</si>
  <si>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</si>
  <si>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</si>
  <si>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</si>
  <si>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</si>
  <si>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</si>
  <si>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</si>
  <si>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</si>
  <si>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</si>
  <si>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</si>
  <si>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</si>
  <si>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</si>
  <si>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</si>
  <si>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</si>
  <si>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</si>
  <si>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</si>
  <si>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</si>
  <si>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</si>
  <si>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</si>
  <si>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</si>
  <si>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</si>
  <si>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</si>
  <si>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</si>
  <si>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</si>
  <si>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</si>
  <si>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</si>
  <si>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</si>
  <si>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</si>
  <si>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</si>
  <si>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</si>
  <si>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</si>
  <si>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</si>
  <si>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</si>
  <si>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</si>
  <si>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</si>
  <si>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</si>
  <si>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</si>
  <si>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</si>
  <si>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</si>
  <si>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</si>
  <si>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</si>
  <si>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</si>
  <si>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</si>
  <si>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</si>
  <si>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</si>
  <si>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</si>
  <si>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</si>
  <si>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</si>
  <si>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</si>
  <si>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</si>
  <si>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</si>
  <si>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</si>
  <si>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</si>
  <si>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</si>
  <si>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</si>
  <si>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</si>
  <si>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</si>
  <si>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</si>
  <si>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</si>
  <si>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</si>
  <si>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</si>
  <si>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</si>
  <si>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</si>
  <si>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</si>
  <si>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</si>
  <si>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</si>
  <si>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</si>
  <si>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</si>
  <si>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</si>
  <si>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</si>
  <si>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</si>
  <si>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</si>
  <si>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</si>
  <si>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</si>
  <si>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</si>
  <si>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</si>
  <si>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</si>
  <si>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</si>
  <si>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</si>
  <si>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</si>
  <si>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</si>
  <si>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</si>
  <si>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</si>
  <si>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</si>
  <si>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</si>
  <si>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</si>
  <si>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</si>
  <si>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</si>
  <si>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</si>
  <si>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</si>
  <si>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</si>
  <si>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</si>
  <si>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</si>
  <si>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</si>
  <si>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</si>
  <si>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</si>
  <si>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</si>
  <si>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</si>
  <si>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</si>
  <si>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</si>
  <si>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</si>
  <si>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</si>
  <si>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</si>
  <si>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</si>
  <si>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</si>
  <si>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</si>
  <si>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</si>
  <si>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</si>
  <si>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</si>
  <si>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</si>
  <si>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</si>
  <si>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</si>
  <si>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</si>
  <si>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</si>
  <si>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</si>
  <si>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</si>
  <si>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</si>
  <si>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</si>
  <si>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</si>
  <si>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</si>
  <si>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</si>
  <si>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</si>
  <si>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</si>
  <si>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</si>
  <si>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</si>
  <si>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</si>
  <si>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</si>
  <si>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</si>
  <si>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</si>
  <si>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</si>
  <si>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</si>
  <si>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</si>
  <si>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</si>
  <si>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</si>
  <si>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</si>
  <si>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</si>
  <si>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</si>
  <si>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</si>
  <si>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</si>
  <si>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</si>
  <si>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</si>
  <si>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</si>
  <si>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</si>
  <si>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</si>
  <si>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</si>
  <si>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</si>
  <si>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</si>
  <si>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</si>
  <si>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</si>
  <si>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</si>
  <si>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</si>
  <si>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</si>
  <si>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</si>
  <si>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</si>
  <si>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</si>
  <si>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</si>
  <si>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</si>
  <si>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</si>
  <si>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</si>
  <si>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</si>
  <si>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</si>
  <si>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</si>
  <si>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</si>
  <si>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</si>
  <si>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</si>
  <si>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</si>
  <si>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</si>
  <si>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</si>
  <si>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</si>
  <si>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</si>
  <si>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</si>
  <si>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</si>
  <si>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</si>
  <si>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</si>
  <si>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</si>
  <si>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</si>
  <si>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</si>
  <si>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</si>
  <si>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</si>
  <si>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</si>
  <si>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</si>
  <si>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</si>
  <si>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</si>
  <si>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</si>
  <si>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</si>
  <si>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</si>
  <si>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</si>
  <si>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</si>
  <si>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</si>
  <si>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</si>
  <si>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</si>
  <si>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</si>
  <si>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</si>
  <si>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</si>
  <si>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</si>
  <si>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</si>
  <si>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</si>
  <si>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</si>
  <si>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</si>
  <si>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</si>
  <si>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</si>
  <si>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</si>
  <si>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</si>
  <si>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</si>
  <si>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</si>
  <si>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</si>
  <si>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</si>
  <si>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</si>
  <si>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</si>
  <si>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</si>
  <si>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</si>
  <si>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</si>
  <si>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</si>
  <si>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</si>
  <si>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</si>
  <si>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</si>
  <si>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</si>
  <si>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</si>
  <si>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</si>
  <si>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</si>
  <si>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</si>
  <si>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</si>
  <si>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</si>
  <si>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</si>
  <si>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</si>
  <si>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</si>
  <si>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</si>
  <si>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</si>
  <si>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</si>
  <si>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</si>
  <si>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</si>
  <si>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</si>
  <si>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</si>
  <si>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</si>
  <si>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</si>
  <si>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</si>
  <si>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</si>
  <si>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</si>
  <si>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</si>
  <si>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</si>
  <si>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</si>
  <si>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</si>
  <si>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</si>
  <si>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</si>
  <si>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</si>
  <si>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</si>
  <si>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</si>
  <si>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</si>
  <si>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</si>
  <si>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</si>
  <si>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</si>
  <si>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</si>
  <si>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</si>
  <si>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</si>
  <si>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</si>
  <si>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</si>
  <si>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</si>
  <si>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</si>
  <si>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</si>
  <si>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</si>
  <si>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</si>
  <si>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</si>
  <si>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</si>
  <si>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</si>
  <si>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</si>
  <si>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</si>
  <si>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</si>
  <si>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</si>
  <si>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</si>
  <si>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</si>
  <si>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</si>
  <si>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</si>
  <si>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</si>
  <si>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</si>
  <si>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</si>
  <si>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</si>
  <si>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</si>
  <si>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</si>
  <si>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</si>
  <si>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</si>
  <si>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</si>
  <si>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</si>
  <si>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</si>
  <si>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</si>
  <si>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</si>
  <si>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</si>
  <si>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</si>
  <si>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</si>
  <si>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</si>
  <si>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</si>
  <si>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</si>
  <si>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</si>
  <si>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</si>
  <si>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</si>
  <si>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</si>
  <si>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</si>
  <si>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</si>
  <si>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</si>
  <si>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</si>
  <si>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</si>
  <si>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</si>
  <si>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</si>
  <si>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</si>
  <si>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</si>
  <si>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</si>
  <si>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</si>
  <si>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</si>
  <si>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</si>
  <si>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</si>
  <si>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</si>
  <si>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</si>
  <si>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</si>
  <si>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</si>
  <si>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</si>
  <si>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</si>
  <si>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</si>
  <si>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</si>
  <si>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</si>
  <si>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</si>
  <si>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</si>
  <si>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</si>
  <si>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</si>
  <si>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</si>
  <si>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</si>
  <si>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</si>
  <si>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</si>
  <si>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</si>
  <si>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</si>
  <si>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</si>
  <si>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</si>
  <si>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</si>
  <si>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</si>
  <si>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</si>
  <si>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</si>
  <si>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</si>
  <si>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</si>
  <si>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</si>
  <si>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</si>
  <si>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</si>
  <si>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</si>
  <si>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</si>
  <si>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</si>
  <si>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</si>
  <si>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</si>
  <si>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</si>
  <si>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</si>
  <si>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</si>
  <si>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</si>
  <si>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</si>
  <si>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</si>
  <si>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</si>
  <si>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</si>
  <si>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</si>
  <si>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</si>
  <si>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</si>
  <si>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</si>
  <si>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</si>
  <si>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</si>
  <si>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</si>
  <si>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</si>
  <si>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</si>
  <si>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</si>
  <si>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</si>
  <si>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</si>
  <si>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</si>
  <si>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</si>
  <si>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</si>
  <si>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</si>
  <si>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</si>
  <si>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</si>
  <si>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</si>
  <si>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</si>
  <si>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</si>
  <si>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</si>
  <si>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</si>
  <si>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</si>
  <si>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</si>
  <si>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</si>
  <si>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</si>
  <si>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</si>
  <si>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</si>
  <si>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</si>
  <si>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</si>
  <si>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</si>
  <si>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</si>
  <si>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</si>
  <si>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</si>
  <si>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</si>
  <si>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</si>
  <si>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</si>
  <si>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</si>
  <si>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</si>
  <si>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</si>
  <si>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</si>
  <si>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</si>
  <si>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</si>
  <si>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</si>
  <si>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</si>
  <si>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</si>
  <si>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</si>
  <si>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</si>
  <si>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</si>
  <si>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</si>
  <si>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</si>
  <si>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</si>
  <si>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</si>
  <si>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</si>
  <si>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</si>
  <si>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</si>
  <si>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</si>
  <si>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</si>
  <si>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</si>
  <si>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</si>
  <si>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</si>
  <si>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</si>
  <si>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</si>
  <si>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</si>
  <si>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</si>
  <si>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</si>
  <si>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</si>
  <si>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</si>
  <si>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</si>
  <si>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</si>
  <si>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</si>
  <si>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</si>
  <si>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</si>
  <si>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</si>
  <si>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</si>
  <si>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</si>
  <si>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</si>
  <si>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</si>
  <si>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</si>
  <si>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</si>
  <si>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</si>
  <si>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</si>
  <si>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</si>
  <si>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</si>
  <si>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</si>
  <si>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</si>
  <si>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</si>
  <si>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</si>
  <si>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</si>
  <si>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</si>
  <si>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</si>
  <si>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</si>
  <si>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</si>
  <si>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</si>
  <si>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</si>
  <si>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</si>
  <si>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</si>
  <si>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</si>
  <si>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</si>
  <si>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</si>
  <si>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</si>
  <si>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</si>
  <si>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</si>
  <si>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</si>
  <si>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</si>
  <si>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</si>
  <si>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</si>
  <si>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</si>
  <si>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</si>
  <si>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</si>
  <si>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</si>
  <si>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</si>
  <si>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</si>
  <si>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</si>
  <si>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</si>
  <si>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</si>
  <si>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</si>
  <si>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</si>
  <si>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</si>
  <si>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</si>
  <si>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</si>
  <si>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</si>
  <si>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</si>
  <si>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</si>
  <si>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</si>
  <si>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</si>
  <si>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</si>
  <si>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</si>
  <si>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</si>
  <si>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</si>
  <si>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</si>
  <si>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</si>
  <si>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</si>
  <si>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</si>
  <si>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</si>
  <si>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</si>
  <si>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</si>
  <si>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</si>
  <si>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</si>
  <si>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</si>
  <si>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</si>
  <si>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</si>
  <si>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</si>
  <si>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</si>
  <si>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</si>
  <si>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</si>
  <si>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</si>
  <si>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</si>
  <si>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</si>
  <si>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</si>
  <si>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</si>
  <si>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</si>
  <si>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</si>
  <si>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</si>
  <si>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</si>
  <si>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</si>
  <si>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</si>
  <si>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</si>
  <si>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</si>
  <si>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</si>
  <si>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</si>
  <si>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</si>
  <si>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</si>
  <si>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</si>
  <si>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</si>
  <si>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</si>
  <si>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</si>
  <si>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</si>
  <si>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</si>
  <si>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</si>
  <si>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</si>
  <si>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</si>
  <si>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</si>
  <si>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</si>
  <si>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</si>
  <si>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</si>
  <si>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</si>
  <si>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</si>
  <si>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</si>
  <si>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</si>
  <si>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</si>
  <si>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</si>
  <si>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</si>
  <si>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</si>
  <si>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</si>
  <si>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</si>
  <si>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</si>
  <si>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</si>
  <si>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</si>
  <si>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</si>
  <si>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</si>
  <si>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</si>
  <si>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</si>
  <si>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</si>
  <si>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</si>
  <si>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</si>
  <si>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</si>
  <si>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</si>
  <si>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</si>
  <si>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</si>
  <si>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</si>
  <si>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</si>
  <si>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</si>
  <si>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</si>
  <si>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</si>
  <si>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</si>
  <si>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</si>
  <si>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</si>
  <si>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</si>
  <si>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</si>
  <si>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</si>
  <si>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</si>
  <si>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</si>
  <si>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</si>
  <si>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</si>
  <si>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</si>
  <si>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</si>
  <si>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</si>
  <si>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</si>
  <si>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</si>
  <si>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</si>
  <si>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</si>
  <si>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</si>
  <si>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</si>
  <si>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</si>
  <si>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</si>
  <si>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</si>
  <si>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</si>
  <si>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</si>
  <si>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</si>
  <si>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</si>
  <si>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</si>
  <si>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</si>
  <si>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</si>
  <si>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</si>
  <si>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</si>
  <si>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</si>
  <si>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</si>
  <si>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</si>
  <si>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</si>
  <si>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</si>
  <si>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</si>
  <si>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</si>
  <si>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</si>
  <si>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</si>
  <si>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</si>
  <si>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</si>
  <si>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</si>
  <si>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</si>
  <si>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</si>
  <si>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</si>
  <si>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</si>
  <si>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</si>
  <si>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</si>
  <si>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</si>
  <si>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</si>
  <si>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</si>
  <si>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</si>
  <si>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</si>
  <si>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</si>
  <si>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</si>
  <si>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</si>
  <si>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</si>
  <si>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</si>
  <si>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</si>
  <si>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</si>
  <si>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</si>
  <si>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</si>
  <si>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</si>
  <si>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</si>
  <si>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</si>
  <si>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</si>
  <si>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</si>
  <si>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</si>
  <si>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</si>
  <si>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</si>
  <si>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</si>
  <si>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</si>
  <si>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</si>
  <si>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</si>
  <si>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</si>
  <si>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</si>
  <si>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</si>
  <si>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</si>
  <si>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</si>
  <si>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</si>
  <si>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</si>
  <si>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</si>
  <si>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</si>
  <si>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</si>
  <si>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</si>
  <si>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</si>
  <si>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</si>
  <si>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</si>
  <si>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</si>
  <si>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</si>
  <si>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</si>
  <si>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</si>
  <si>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</si>
  <si>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</si>
  <si>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</si>
  <si>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</si>
  <si>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</si>
  <si>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</si>
  <si>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</si>
  <si>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</si>
  <si>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</si>
  <si>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</si>
  <si>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</si>
  <si>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</si>
  <si>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</si>
  <si>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</si>
  <si>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</si>
  <si>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</si>
  <si>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</si>
  <si>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</si>
  <si>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</si>
  <si>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</si>
  <si>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</si>
  <si>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</si>
  <si>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</si>
  <si>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</si>
  <si>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</si>
  <si>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</si>
  <si>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</si>
  <si>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</si>
  <si>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</si>
  <si>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</si>
  <si>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</si>
  <si>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</si>
  <si>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</si>
  <si>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</si>
  <si>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</si>
  <si>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</si>
  <si>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</si>
  <si>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</si>
  <si>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</si>
  <si>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</si>
  <si>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</si>
  <si>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</si>
  <si>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</si>
  <si>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</si>
  <si>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</si>
  <si>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</si>
  <si>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</si>
  <si>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</si>
  <si>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</si>
  <si>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</si>
  <si>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</si>
  <si>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</si>
  <si>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</si>
  <si>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</si>
  <si>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</si>
  <si>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</si>
  <si>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</si>
  <si>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</si>
  <si>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</si>
  <si>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</si>
  <si>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</si>
  <si>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</si>
  <si>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</si>
  <si>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</si>
  <si>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</si>
  <si>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</si>
  <si>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</si>
  <si>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</si>
  <si>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</si>
  <si>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</si>
  <si>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</si>
  <si>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</si>
  <si>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</si>
  <si>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</si>
  <si>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</si>
  <si>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</si>
  <si>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</si>
  <si>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</si>
  <si>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</si>
  <si>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</si>
  <si>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</si>
  <si>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</si>
  <si>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</si>
  <si>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</si>
  <si>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</si>
  <si>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</si>
  <si>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</si>
  <si>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</si>
  <si>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</si>
  <si>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</si>
  <si>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</si>
  <si>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</si>
  <si>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</si>
  <si>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</si>
  <si>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</si>
  <si>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</si>
  <si>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</si>
  <si>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</si>
  <si>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</si>
  <si>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</si>
  <si>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</si>
  <si>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</si>
  <si>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</si>
  <si>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</si>
  <si>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</si>
  <si>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</si>
  <si>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</si>
  <si>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</si>
  <si>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</si>
  <si>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</si>
  <si>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</si>
  <si>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</si>
  <si>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</si>
  <si>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</si>
  <si>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</si>
  <si>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</si>
  <si>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</si>
  <si>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</si>
  <si>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</si>
  <si>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</si>
  <si>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</si>
  <si>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</si>
  <si>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</si>
  <si>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</si>
  <si>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</si>
  <si>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</si>
  <si>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</si>
  <si>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</si>
  <si>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</si>
  <si>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</si>
  <si>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</si>
  <si>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</si>
  <si>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</si>
  <si>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</si>
  <si>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</si>
  <si>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</si>
  <si>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</si>
  <si>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</si>
  <si>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</si>
  <si>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</si>
  <si>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</si>
  <si>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</si>
  <si>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</si>
  <si>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</si>
  <si>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</si>
  <si>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</si>
  <si>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</si>
  <si>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</si>
  <si>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</si>
  <si>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</si>
  <si>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</si>
  <si>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</si>
  <si>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</si>
  <si>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</si>
  <si>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</si>
  <si>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</si>
  <si>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</si>
  <si>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</si>
  <si>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</si>
  <si>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</si>
  <si>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</si>
  <si>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</si>
  <si>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</si>
  <si>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</si>
  <si>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</si>
  <si>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</si>
  <si>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</si>
  <si>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</si>
  <si>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</si>
  <si>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</si>
  <si>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</si>
  <si>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</si>
  <si>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</si>
  <si>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</si>
  <si>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</si>
  <si>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</si>
  <si>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</si>
  <si>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</si>
  <si>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</si>
  <si>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</si>
  <si>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</si>
  <si>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</si>
  <si>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</si>
  <si>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</si>
  <si>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</si>
  <si>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</si>
  <si>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</si>
  <si>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</si>
  <si>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</si>
  <si>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</si>
  <si>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</si>
  <si>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</si>
  <si>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</si>
  <si>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</si>
  <si>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</si>
  <si>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</si>
  <si>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</si>
  <si>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</si>
  <si>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</si>
  <si>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</si>
  <si>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</si>
  <si>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</si>
  <si>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</si>
  <si>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</si>
  <si>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</si>
  <si>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</si>
  <si>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</si>
  <si>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</si>
  <si>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</si>
  <si>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</si>
  <si>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</si>
  <si>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</si>
  <si>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</si>
  <si>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</si>
  <si>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</si>
  <si>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</si>
  <si>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</si>
  <si>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</si>
  <si>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</si>
  <si>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</si>
  <si>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</si>
  <si>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</si>
  <si>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</si>
  <si>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</si>
  <si>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</si>
  <si>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</si>
  <si>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</si>
  <si>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</si>
  <si>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</si>
  <si>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</si>
  <si>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</si>
  <si>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</si>
  <si>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</si>
  <si>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</si>
  <si>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</si>
  <si>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</si>
  <si>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</si>
  <si>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</si>
  <si>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</si>
  <si>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</si>
  <si>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</si>
  <si>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</si>
  <si>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</si>
  <si>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</si>
  <si>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</si>
  <si>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</si>
  <si>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</si>
  <si>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</si>
  <si>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</si>
  <si>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</si>
  <si>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</si>
  <si>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</si>
  <si>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</si>
  <si>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</si>
  <si>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</si>
  <si>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</si>
  <si>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</si>
  <si>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</si>
  <si>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</si>
  <si>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</si>
  <si>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</si>
  <si>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</si>
  <si>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</si>
  <si>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</si>
  <si>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</si>
  <si>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</si>
  <si>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</si>
  <si>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</si>
  <si>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</si>
  <si>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</si>
  <si>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</si>
  <si>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</si>
  <si>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</si>
  <si>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</si>
  <si>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</si>
  <si>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</si>
  <si>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</si>
  <si>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</si>
  <si>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</si>
  <si>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</si>
  <si>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</si>
  <si>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</si>
  <si>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</si>
  <si>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</si>
  <si>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</si>
  <si>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</si>
  <si>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</si>
  <si>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</si>
  <si>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</si>
  <si>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</si>
  <si>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</si>
  <si>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</si>
  <si>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</si>
  <si>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</si>
  <si>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</si>
  <si>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</si>
  <si>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</si>
  <si>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</si>
  <si>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</si>
  <si>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</si>
  <si>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</si>
  <si>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</si>
  <si>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</si>
  <si>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</si>
  <si>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</si>
  <si>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</si>
  <si>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</si>
  <si>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</si>
  <si>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</si>
  <si>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</si>
  <si>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</si>
  <si>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</si>
  <si>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</si>
  <si>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</si>
  <si>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</si>
  <si>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</si>
  <si>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</si>
  <si>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</si>
  <si>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</si>
  <si>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</si>
  <si>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</si>
  <si>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</si>
  <si>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</si>
  <si>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</si>
  <si>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</si>
  <si>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</si>
  <si>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</si>
  <si>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</si>
  <si>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</si>
  <si>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</si>
  <si>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</si>
  <si>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</si>
  <si>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</si>
  <si>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</si>
  <si>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</si>
  <si>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</si>
  <si>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</si>
  <si>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</si>
  <si>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</si>
  <si>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</si>
  <si>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</si>
  <si>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</si>
  <si>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</si>
  <si>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</si>
  <si>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</si>
  <si>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</si>
  <si>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</si>
  <si>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</si>
  <si>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</si>
  <si>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</si>
  <si>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</si>
  <si>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</si>
  <si>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</si>
  <si>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</si>
  <si>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</si>
  <si>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</si>
  <si>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</si>
  <si>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</si>
  <si>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</si>
  <si>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</si>
  <si>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</si>
  <si>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</si>
  <si>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</si>
  <si>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</si>
  <si>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</si>
  <si>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</si>
  <si>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</si>
  <si>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</si>
  <si>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</si>
  <si>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</si>
  <si>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</si>
  <si>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</si>
  <si>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</si>
  <si>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</si>
  <si>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</si>
  <si>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</si>
  <si>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</si>
  <si>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</si>
  <si>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</si>
  <si>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</si>
  <si>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</si>
  <si>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</si>
  <si>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</si>
  <si>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</si>
  <si>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</si>
  <si>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</si>
  <si>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</si>
  <si>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</si>
  <si>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</si>
  <si>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</si>
  <si>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</si>
  <si>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</si>
  <si>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</si>
  <si>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</si>
  <si>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</si>
  <si>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</si>
  <si>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</si>
  <si>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</si>
  <si>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</si>
  <si>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</si>
  <si>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</si>
  <si>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</si>
  <si>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</si>
  <si>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</si>
  <si>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</si>
  <si>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</si>
  <si>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</si>
  <si>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</si>
  <si>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</si>
  <si>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</si>
  <si>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</si>
  <si>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</si>
  <si>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</si>
  <si>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</si>
  <si>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</si>
  <si>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</si>
  <si>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</si>
  <si>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</si>
  <si>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</si>
  <si>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</si>
  <si>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</si>
  <si>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</si>
  <si>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</si>
  <si>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</si>
  <si>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</si>
  <si>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</si>
  <si>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</si>
  <si>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</si>
  <si>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</si>
  <si>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</si>
  <si>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</si>
  <si>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</si>
  <si>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</si>
  <si>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</si>
  <si>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</si>
  <si>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</si>
  <si>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</si>
  <si>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</si>
  <si>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</si>
  <si>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</si>
  <si>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</si>
  <si>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</si>
  <si>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</si>
  <si>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</si>
  <si>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</si>
  <si>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</si>
  <si>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</si>
  <si>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</si>
  <si>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</si>
  <si>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</si>
  <si>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</si>
  <si>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</si>
  <si>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</si>
  <si>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</si>
  <si>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</si>
  <si>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</si>
  <si>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</si>
  <si>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</si>
  <si>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</si>
  <si>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</si>
  <si>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</si>
  <si>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</si>
  <si>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</si>
  <si>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</si>
  <si>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</si>
  <si>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</si>
  <si>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</si>
  <si>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</si>
  <si>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</si>
  <si>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</si>
  <si>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</si>
  <si>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</si>
  <si>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</si>
  <si>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</si>
  <si>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</si>
  <si>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</si>
  <si>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</si>
  <si>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</si>
  <si>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</si>
  <si>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</si>
  <si>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</si>
  <si>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</si>
  <si>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</si>
  <si>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</si>
  <si>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</si>
  <si>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</si>
  <si>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</si>
  <si>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</si>
  <si>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</si>
  <si>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</si>
  <si>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</si>
  <si>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</si>
  <si>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</si>
  <si>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</si>
  <si>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</si>
  <si>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</si>
  <si>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</si>
  <si>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</si>
  <si>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</si>
  <si>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</si>
  <si>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</si>
  <si>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</si>
  <si>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</si>
  <si>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</si>
  <si>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</si>
  <si>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</si>
  <si>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</si>
  <si>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</si>
  <si>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</si>
  <si>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</si>
  <si>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</si>
  <si>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</si>
  <si>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</si>
  <si>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</si>
  <si>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</si>
  <si>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</si>
  <si>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</si>
  <si>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</si>
  <si>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</si>
  <si>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</si>
  <si>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</si>
  <si>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</si>
  <si>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</si>
  <si>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</si>
  <si>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</si>
  <si>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</si>
  <si>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</si>
  <si>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</si>
  <si>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</si>
  <si>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</si>
  <si>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</si>
  <si>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</si>
  <si>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</si>
  <si>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</si>
  <si>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</si>
  <si>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</si>
  <si>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</si>
  <si>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</si>
  <si>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</si>
  <si>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</si>
  <si>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</si>
  <si>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</si>
  <si>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</si>
  <si>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</si>
  <si>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</si>
  <si>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</si>
  <si>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</si>
  <si>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</si>
  <si>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</si>
  <si>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</si>
  <si>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</si>
  <si>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</si>
  <si>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</si>
  <si>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</si>
  <si>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</si>
  <si>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</si>
  <si>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</si>
  <si>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</si>
  <si>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</si>
  <si>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</si>
  <si>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</si>
  <si>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</si>
  <si>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</si>
  <si>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</si>
  <si>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</si>
  <si>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</si>
  <si>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</si>
  <si>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</si>
  <si>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</si>
  <si>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</si>
  <si>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</si>
  <si>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</si>
  <si>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</si>
  <si>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</si>
  <si>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</si>
  <si>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</si>
  <si>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</si>
  <si>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</si>
  <si>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</si>
  <si>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</si>
  <si>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</si>
  <si>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</si>
  <si>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</si>
  <si>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</si>
  <si>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</si>
  <si>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</si>
  <si>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</si>
  <si>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</si>
  <si>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</si>
  <si>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</si>
  <si>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</si>
  <si>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</si>
  <si>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</si>
  <si>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</si>
  <si>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</si>
  <si>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</si>
  <si>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</si>
  <si>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</si>
  <si>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</si>
  <si>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</si>
  <si>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</si>
  <si>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</si>
  <si>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</si>
  <si>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</si>
  <si>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</si>
  <si>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</si>
  <si>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</si>
  <si>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</si>
  <si>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</si>
  <si>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</si>
  <si>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</si>
  <si>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</si>
  <si>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</si>
  <si>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</si>
  <si>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</si>
  <si>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</si>
  <si>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</si>
  <si>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</si>
  <si>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</si>
  <si>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</si>
  <si>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</si>
  <si>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</si>
  <si>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</si>
  <si>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</si>
  <si>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</si>
  <si>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</si>
  <si>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</si>
  <si>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</si>
  <si>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</si>
  <si>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</si>
  <si>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</si>
  <si>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</si>
  <si>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</si>
  <si>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</si>
  <si>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</si>
  <si>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</si>
  <si>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</si>
  <si>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</si>
  <si>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</si>
  <si>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</si>
  <si>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</si>
  <si>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</si>
  <si>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</si>
  <si>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</si>
  <si>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</si>
  <si>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</si>
  <si>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</si>
  <si>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</si>
  <si>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</si>
  <si>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</si>
  <si>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</si>
  <si>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</si>
  <si>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</si>
  <si>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</si>
  <si>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</si>
  <si>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</si>
  <si>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</si>
  <si>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</si>
  <si>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</si>
  <si>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</si>
  <si>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</si>
  <si>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</si>
  <si>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</si>
  <si>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</si>
  <si>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</si>
  <si>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</si>
  <si>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</si>
  <si>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</si>
  <si>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</si>
  <si>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</si>
  <si>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</si>
  <si>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</si>
  <si>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</si>
  <si>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</si>
  <si>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</si>
  <si>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</si>
  <si>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</si>
  <si>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</si>
  <si>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</si>
  <si>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</si>
  <si>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</si>
  <si>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</si>
  <si>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</si>
  <si>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</si>
  <si>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</si>
  <si>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</si>
  <si>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</si>
  <si>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</si>
  <si>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</si>
  <si>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</si>
  <si>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</si>
  <si>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</si>
  <si>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</si>
  <si>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</si>
  <si>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</si>
  <si>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</si>
  <si>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</si>
  <si>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</si>
  <si>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</si>
  <si>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</si>
  <si>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</si>
  <si>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</si>
  <si>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</si>
  <si>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</si>
  <si>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</si>
  <si>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</si>
  <si>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</si>
  <si>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</si>
  <si>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</si>
  <si>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</si>
  <si>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</si>
  <si>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</si>
  <si>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</si>
  <si>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</si>
  <si>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</si>
  <si>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</si>
  <si>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</si>
  <si>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</si>
  <si>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</si>
  <si>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</si>
  <si>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</si>
  <si>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</si>
  <si>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</si>
  <si>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</si>
  <si>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</si>
  <si>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</si>
  <si>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</si>
  <si>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</si>
  <si>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</si>
  <si>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</si>
  <si>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</si>
  <si>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</si>
  <si>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</si>
  <si>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</si>
  <si>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</si>
  <si>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</si>
  <si>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</si>
  <si>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</si>
  <si>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</si>
  <si>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</si>
  <si>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</si>
  <si>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</si>
  <si>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</si>
  <si>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</si>
  <si>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</si>
  <si>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</si>
  <si>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</si>
  <si>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</si>
  <si>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</si>
  <si>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</si>
  <si>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</si>
  <si>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</si>
  <si>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</si>
  <si>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</si>
  <si>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</si>
  <si>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</si>
  <si>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</si>
  <si>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</si>
  <si>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</si>
  <si>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</si>
  <si>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</si>
  <si>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</si>
  <si>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</si>
  <si>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</si>
  <si>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</si>
  <si>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</si>
  <si>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</si>
  <si>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</si>
  <si>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</si>
  <si>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</si>
  <si>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</si>
  <si>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</si>
  <si>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</si>
  <si>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</si>
  <si>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</si>
  <si>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</si>
  <si>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</si>
  <si>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</si>
  <si>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</si>
  <si>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</si>
  <si>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</si>
  <si>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</si>
  <si>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</si>
  <si>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</si>
  <si>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</si>
  <si>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</si>
  <si>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</si>
  <si>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</si>
  <si>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</si>
  <si>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</si>
  <si>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</si>
  <si>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</si>
  <si>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</si>
  <si>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</si>
  <si>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</si>
  <si>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</si>
  <si>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</si>
  <si>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</si>
  <si>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</si>
  <si>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</si>
  <si>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</si>
  <si>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</si>
  <si>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</si>
  <si>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</si>
  <si>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</si>
  <si>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</si>
  <si>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</si>
  <si>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</si>
  <si>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</si>
  <si>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</si>
  <si>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</si>
  <si>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</si>
  <si>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</si>
  <si>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</si>
  <si>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</si>
  <si>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</si>
  <si>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</si>
  <si>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</si>
  <si>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</si>
  <si>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</si>
  <si>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</si>
  <si>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</si>
  <si>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</si>
  <si>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</si>
  <si>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</si>
  <si>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</si>
  <si>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</si>
  <si>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</si>
  <si>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</si>
  <si>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</si>
  <si>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</si>
  <si>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</si>
  <si>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</si>
  <si>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</si>
  <si>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</si>
  <si>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</si>
  <si>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</si>
  <si>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</si>
  <si>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</si>
  <si>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</si>
  <si>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</si>
  <si>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</si>
  <si>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</si>
  <si>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</si>
  <si>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</si>
  <si>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</si>
  <si>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</si>
  <si>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</si>
  <si>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</si>
  <si>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</si>
  <si>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</si>
  <si>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</si>
  <si>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</si>
  <si>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</si>
  <si>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</si>
  <si>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</si>
  <si>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</si>
  <si>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</si>
  <si>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</si>
  <si>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</si>
  <si>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</si>
  <si>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</si>
  <si>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</si>
  <si>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</si>
  <si>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</si>
  <si>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</si>
  <si>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</si>
  <si>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</si>
  <si>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</si>
  <si>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</si>
  <si>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</si>
  <si>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</si>
  <si>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</si>
  <si>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</si>
  <si>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</si>
  <si>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</si>
  <si>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</si>
  <si>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</si>
  <si>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</si>
  <si>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</si>
  <si>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</si>
  <si>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</si>
  <si>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</si>
  <si>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</si>
  <si>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</si>
  <si>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</si>
  <si>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</si>
  <si>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</si>
  <si>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</si>
  <si>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</si>
  <si>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</si>
  <si>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</si>
  <si>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</si>
  <si>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</si>
  <si>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</si>
  <si>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</si>
  <si>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</si>
  <si>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</si>
  <si>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</si>
  <si>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</si>
  <si>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</si>
  <si>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</si>
  <si>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</si>
  <si>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</si>
  <si>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</si>
  <si>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</si>
  <si>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</si>
  <si>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</si>
  <si>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</si>
  <si>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</si>
  <si>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</si>
  <si>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</si>
  <si>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</si>
  <si>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</si>
  <si>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</si>
  <si>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</si>
  <si>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</si>
  <si>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</si>
  <si>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</si>
  <si>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</si>
  <si>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</si>
  <si>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</si>
  <si>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</si>
  <si>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</si>
  <si>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</si>
  <si>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</si>
  <si>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</si>
  <si>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</si>
  <si>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</si>
  <si>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</si>
  <si>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</si>
  <si>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</si>
  <si>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</si>
  <si>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</si>
  <si>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</si>
  <si>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</si>
  <si>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</si>
  <si>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</si>
  <si>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</si>
  <si>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</si>
  <si>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</si>
  <si>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</si>
  <si>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</si>
  <si>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</si>
  <si>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</si>
  <si>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</si>
  <si>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</si>
  <si>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</si>
  <si>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</si>
  <si>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</si>
  <si>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</si>
  <si>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</si>
  <si>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</si>
  <si>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</si>
  <si>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</si>
  <si>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</si>
  <si>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</si>
  <si>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</si>
  <si>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</si>
  <si>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</si>
  <si>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</si>
  <si>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</si>
  <si>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</si>
  <si>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</si>
  <si>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</si>
  <si>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</si>
  <si>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</si>
  <si>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</si>
  <si>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</si>
  <si>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</si>
  <si>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</si>
  <si>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</si>
  <si>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</si>
  <si>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</si>
  <si>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</si>
  <si>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</si>
  <si>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</si>
  <si>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</si>
  <si>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</si>
  <si>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</si>
  <si>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</si>
  <si>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</si>
  <si>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</si>
  <si>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</si>
  <si>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</si>
  <si>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</si>
  <si>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</si>
  <si>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</si>
  <si>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</si>
  <si>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</si>
  <si>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</si>
  <si>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</si>
  <si>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</si>
  <si>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</si>
  <si>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</si>
  <si>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</si>
  <si>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</si>
  <si>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</si>
  <si>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</si>
  <si>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</si>
  <si>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</si>
  <si>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</si>
  <si>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</si>
  <si>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</si>
  <si>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</si>
  <si>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</si>
  <si>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</si>
  <si>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</si>
  <si>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</si>
  <si>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</si>
  <si>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</si>
  <si>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</si>
  <si>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</si>
  <si>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</si>
  <si>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</si>
  <si>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</si>
  <si>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</si>
  <si>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</si>
  <si>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</si>
  <si>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</si>
  <si>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</si>
  <si>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</si>
  <si>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</si>
  <si>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</si>
  <si>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</si>
  <si>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</si>
  <si>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</si>
  <si>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</si>
  <si>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</si>
  <si>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</si>
  <si>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</si>
  <si>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</si>
  <si>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</si>
  <si>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</si>
  <si>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</si>
  <si>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</si>
  <si>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</si>
  <si>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</si>
  <si>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</si>
  <si>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</si>
  <si>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</si>
  <si>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</si>
  <si>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</si>
  <si>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</si>
  <si>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</si>
  <si>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</si>
  <si>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</si>
  <si>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</si>
  <si>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</si>
  <si>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</si>
  <si>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</si>
  <si>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</si>
  <si>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</si>
  <si>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</si>
  <si>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</si>
  <si>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</si>
  <si>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</si>
  <si>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</si>
  <si>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</si>
  <si>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</si>
  <si>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</si>
  <si>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</si>
  <si>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</si>
  <si>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</si>
  <si>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</si>
  <si>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</si>
  <si>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</si>
  <si>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</si>
  <si>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</si>
  <si>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</si>
  <si>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</si>
  <si>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</si>
  <si>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</si>
  <si>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</si>
  <si>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</si>
  <si>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</si>
  <si>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</si>
  <si>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</si>
  <si>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</si>
  <si>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</si>
  <si>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</si>
  <si>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</si>
  <si>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</si>
  <si>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</si>
  <si>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</si>
  <si>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</si>
  <si>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</si>
  <si>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</si>
  <si>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</si>
  <si>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</si>
  <si>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</si>
  <si>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</si>
  <si>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</si>
  <si>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</si>
  <si>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</si>
  <si>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</si>
  <si>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</si>
  <si>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</si>
  <si>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</si>
  <si>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</si>
  <si>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</si>
  <si>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</si>
  <si>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</si>
  <si>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</si>
  <si>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</si>
  <si>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</si>
  <si>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</si>
  <si>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</si>
  <si>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</si>
  <si>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</si>
  <si>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</si>
  <si>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</si>
  <si>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</si>
  <si>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</si>
  <si>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</si>
  <si>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</si>
  <si>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</si>
  <si>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</si>
  <si>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</si>
  <si>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</si>
  <si>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</si>
  <si>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</si>
  <si>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</si>
  <si>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</si>
  <si>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</si>
  <si>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</si>
  <si>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</si>
  <si>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</si>
  <si>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</si>
  <si>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</si>
  <si>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</si>
  <si>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</si>
  <si>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</si>
  <si>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</si>
  <si>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</si>
  <si>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</si>
  <si>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</si>
  <si>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</si>
  <si>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</si>
  <si>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</si>
  <si>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</si>
  <si>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</si>
  <si>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</si>
  <si>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</si>
  <si>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</si>
  <si>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</si>
  <si>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</si>
  <si>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</si>
  <si>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</si>
  <si>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</si>
  <si>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</si>
  <si>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</si>
  <si>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</si>
  <si>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</si>
  <si>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</si>
  <si>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</si>
  <si>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</si>
  <si>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</si>
  <si>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</si>
  <si>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</si>
  <si>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</si>
  <si>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</si>
  <si>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</si>
  <si>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</si>
  <si>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</si>
  <si>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</si>
  <si>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</si>
  <si>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</si>
  <si>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</si>
  <si>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</si>
  <si>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</si>
  <si>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</si>
  <si>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</si>
  <si>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</si>
  <si>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</si>
  <si>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</si>
  <si>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</si>
  <si>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</si>
  <si>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</si>
  <si>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</si>
  <si>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</si>
  <si>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</si>
  <si>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</si>
  <si>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</si>
  <si>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</si>
  <si>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</si>
  <si>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</si>
  <si>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</si>
  <si>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</si>
  <si>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</si>
  <si>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</si>
  <si>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</si>
  <si>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</si>
  <si>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</si>
  <si>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</si>
  <si>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</si>
  <si>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</si>
  <si>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</si>
  <si>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</si>
  <si>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</si>
  <si>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</si>
  <si>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</si>
  <si>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</si>
  <si>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</si>
  <si>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</si>
  <si>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</si>
  <si>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</si>
  <si>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</si>
  <si>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</si>
  <si>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</si>
  <si>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</si>
  <si>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</si>
  <si>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</si>
  <si>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</si>
  <si>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</si>
  <si>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</si>
  <si>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</si>
  <si>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</si>
  <si>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</si>
  <si>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</si>
  <si>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</si>
  <si>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</si>
  <si>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</si>
  <si>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</si>
  <si>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</si>
  <si>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</si>
  <si>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</si>
  <si>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</si>
  <si>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</si>
  <si>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</si>
  <si>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</si>
  <si>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</si>
  <si>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</si>
  <si>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</si>
  <si>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</si>
  <si>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</si>
  <si>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</si>
  <si>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</si>
  <si>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</si>
  <si>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</si>
  <si>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</si>
  <si>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</si>
  <si>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</si>
  <si>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</si>
  <si>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</si>
  <si>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</si>
  <si>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</si>
  <si>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</si>
  <si>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</si>
  <si>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</si>
  <si>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</si>
  <si>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</si>
  <si>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</si>
  <si>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</si>
  <si>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</si>
  <si>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</si>
  <si>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</si>
  <si>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</si>
  <si>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</si>
  <si>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</si>
  <si>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</si>
  <si>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</si>
  <si>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</si>
  <si>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</si>
  <si>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</si>
  <si>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</si>
  <si>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</si>
  <si>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</si>
  <si>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</si>
  <si>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</si>
  <si>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</si>
  <si>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</si>
  <si>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</si>
  <si>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</si>
  <si>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</si>
  <si>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</si>
  <si>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</si>
  <si>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</si>
  <si>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</si>
  <si>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</si>
  <si>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</si>
  <si>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</si>
  <si>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</si>
  <si>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</si>
  <si>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</si>
  <si>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</si>
  <si>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</si>
  <si>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</si>
  <si>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</si>
  <si>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</si>
  <si>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</si>
  <si>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</si>
  <si>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</si>
  <si>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</si>
  <si>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</si>
  <si>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</si>
  <si>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</si>
  <si>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</si>
  <si>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</si>
  <si>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</si>
  <si>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</si>
  <si>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</si>
  <si>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</si>
  <si>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</si>
  <si>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</si>
  <si>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</si>
  <si>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</si>
  <si>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</si>
  <si>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</si>
  <si>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</si>
  <si>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</si>
  <si>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</si>
  <si>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</si>
  <si>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</si>
  <si>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</si>
  <si>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</si>
  <si>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</si>
  <si>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</si>
  <si>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</si>
  <si>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</si>
  <si>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</si>
  <si>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</si>
  <si>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</si>
  <si>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</si>
  <si>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</si>
  <si>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</si>
  <si>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</si>
  <si>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</si>
  <si>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</si>
  <si>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</si>
  <si>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</si>
  <si>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</si>
  <si>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</si>
  <si>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</si>
  <si>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</si>
  <si>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</si>
  <si>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</si>
  <si>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</si>
  <si>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</si>
  <si>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</si>
  <si>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</si>
  <si>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</si>
  <si>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</si>
  <si>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</si>
  <si>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</si>
  <si>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</si>
  <si>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</si>
  <si>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</si>
  <si>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</si>
  <si>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</si>
  <si>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</si>
  <si>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</si>
  <si>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</si>
  <si>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</si>
  <si>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</si>
  <si>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</si>
  <si>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</si>
  <si>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</si>
  <si>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</si>
  <si>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</si>
  <si>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</si>
  <si>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</si>
  <si>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</si>
  <si>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</si>
  <si>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</si>
  <si>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</si>
  <si>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</si>
  <si>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</si>
  <si>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</si>
  <si>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</si>
  <si>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</si>
  <si>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</si>
  <si>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</si>
  <si>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</si>
  <si>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</si>
  <si>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</si>
  <si>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</si>
  <si>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</si>
  <si>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</si>
  <si>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</si>
  <si>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</si>
  <si>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</si>
  <si>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</si>
  <si>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</si>
  <si>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</si>
  <si>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</si>
  <si>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</si>
  <si>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</si>
  <si>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</si>
  <si>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</si>
  <si>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</si>
  <si>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</si>
  <si>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</si>
  <si>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</si>
  <si>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</si>
  <si>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</si>
  <si>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</si>
  <si>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</si>
  <si>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</si>
  <si>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</si>
  <si>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</si>
  <si>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</si>
  <si>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</si>
  <si>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</si>
  <si>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</si>
  <si>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</si>
  <si>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</si>
  <si>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</si>
  <si>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</si>
  <si>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</si>
  <si>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</si>
  <si>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</si>
  <si>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</si>
  <si>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</si>
  <si>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</si>
  <si>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</si>
  <si>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</si>
  <si>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</si>
  <si>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</si>
  <si>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</si>
  <si>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</si>
  <si>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</si>
  <si>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</si>
  <si>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</si>
  <si>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</si>
  <si>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</si>
  <si>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</si>
  <si>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</si>
  <si>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</si>
  <si>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</si>
  <si>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</si>
  <si>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</si>
  <si>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</si>
  <si>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</si>
  <si>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</si>
  <si>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</si>
  <si>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</si>
  <si>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</si>
  <si>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</si>
  <si>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</si>
  <si>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</si>
  <si>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</si>
  <si>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</si>
  <si>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</si>
  <si>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</si>
  <si>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</si>
  <si>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</si>
  <si>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</si>
  <si>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</si>
  <si>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</si>
  <si>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</si>
  <si>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</si>
  <si>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</si>
  <si>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</si>
  <si>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</si>
  <si>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</si>
  <si>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</si>
  <si>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</si>
  <si>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</si>
  <si>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</si>
  <si>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</si>
  <si>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</si>
  <si>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</si>
  <si>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</si>
  <si>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</si>
  <si>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</si>
  <si>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</si>
  <si>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</si>
  <si>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</si>
  <si>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</si>
  <si>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</si>
  <si>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</si>
  <si>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</si>
  <si>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</si>
  <si>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</si>
  <si>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</si>
  <si>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</si>
  <si>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</si>
  <si>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</si>
  <si>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</si>
  <si>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</si>
  <si>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</si>
  <si>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</si>
  <si>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</si>
  <si>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</si>
  <si>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</si>
  <si>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</si>
  <si>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</si>
  <si>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</si>
  <si>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</si>
  <si>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</si>
  <si>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</si>
  <si>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</si>
  <si>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</si>
  <si>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</si>
  <si>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</si>
  <si>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</si>
  <si>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</si>
  <si>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</si>
  <si>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</si>
  <si>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</si>
  <si>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</si>
  <si>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</si>
  <si>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</si>
  <si>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</si>
  <si>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</si>
  <si>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</si>
  <si>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</si>
  <si>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</si>
  <si>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</si>
  <si>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</si>
  <si>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</si>
  <si>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</si>
  <si>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</si>
  <si>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</si>
  <si>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</si>
  <si>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</si>
  <si>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</si>
  <si>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</si>
  <si>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</si>
  <si>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</si>
  <si>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</si>
  <si>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</si>
  <si>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</si>
  <si>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</si>
  <si>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</si>
  <si>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</si>
  <si>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</si>
  <si>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</si>
  <si>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</si>
  <si>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</si>
  <si>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</si>
  <si>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</si>
  <si>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</si>
  <si>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</si>
  <si>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</si>
  <si>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</si>
  <si>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</si>
  <si>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</si>
  <si>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</si>
  <si>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</si>
  <si>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</si>
  <si>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</si>
  <si>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</si>
  <si>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</si>
  <si>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</si>
  <si>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</si>
  <si>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</si>
  <si>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</si>
  <si>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</si>
  <si>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</si>
  <si>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</si>
  <si>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</si>
  <si>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</si>
  <si>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</si>
  <si>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</si>
  <si>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</si>
  <si>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</si>
  <si>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</si>
  <si>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</si>
  <si>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</si>
  <si>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</si>
  <si>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</si>
  <si>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</si>
  <si>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</si>
  <si>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</si>
  <si>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</si>
  <si>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</si>
  <si>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</si>
  <si>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</si>
  <si>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</si>
  <si>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</si>
  <si>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</si>
  <si>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</si>
  <si>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</si>
  <si>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</si>
  <si>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</si>
  <si>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</si>
  <si>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</si>
  <si>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</si>
  <si>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</si>
  <si>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</si>
  <si>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</si>
  <si>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</si>
  <si>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</si>
  <si>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</si>
  <si>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</si>
  <si>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</si>
  <si>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</si>
  <si>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</si>
  <si>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</si>
  <si>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</si>
  <si>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</si>
  <si>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</si>
  <si>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</si>
  <si>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</si>
  <si>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</si>
  <si>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</si>
  <si>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</si>
  <si>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</si>
  <si>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</si>
  <si>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</si>
  <si>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</si>
  <si>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</si>
  <si>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</si>
  <si>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</si>
  <si>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</si>
  <si>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</si>
  <si>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</si>
  <si>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</si>
  <si>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</si>
  <si>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</si>
  <si>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</si>
  <si>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</si>
  <si>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</si>
  <si>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</si>
  <si>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</si>
  <si>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</si>
  <si>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</si>
  <si>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</si>
  <si>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</si>
  <si>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</si>
  <si>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</si>
  <si>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</si>
  <si>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</si>
  <si>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</si>
  <si>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</si>
  <si>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</si>
  <si>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</si>
  <si>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</si>
  <si>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</si>
  <si>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</si>
  <si>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</si>
  <si>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</si>
  <si>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</si>
  <si>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</si>
  <si>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</si>
  <si>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</si>
  <si>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</si>
  <si>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</si>
  <si>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</si>
  <si>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</si>
  <si>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</si>
  <si>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</si>
  <si>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</si>
  <si>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</si>
  <si>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</si>
  <si>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</si>
  <si>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</si>
  <si>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</si>
  <si>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</si>
  <si>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</si>
  <si>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</si>
  <si>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</si>
  <si>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</si>
  <si>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</si>
  <si>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</si>
  <si>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</si>
  <si>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</si>
  <si>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</si>
  <si>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</si>
  <si>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</si>
  <si>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</si>
  <si>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</si>
  <si>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</si>
  <si>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</si>
  <si>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</si>
  <si>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</si>
  <si>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</si>
  <si>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</si>
  <si>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</si>
  <si>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</si>
  <si>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</si>
  <si>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</si>
  <si>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</si>
  <si>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</si>
  <si>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</si>
  <si>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</si>
  <si>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</si>
  <si>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</si>
  <si>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</si>
  <si>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</si>
  <si>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</si>
  <si>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</si>
  <si>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</si>
  <si>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</si>
  <si>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</si>
  <si>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</si>
  <si>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</si>
  <si>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</si>
  <si>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</si>
  <si>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</si>
  <si>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</si>
  <si>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</si>
  <si>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</si>
  <si>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</si>
  <si>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</si>
  <si>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</si>
  <si>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</si>
  <si>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</si>
  <si>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</si>
  <si>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</si>
  <si>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</si>
  <si>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</si>
  <si>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</si>
  <si>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</si>
  <si>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</si>
  <si>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</si>
  <si>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</si>
  <si>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</si>
  <si>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</si>
  <si>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</si>
  <si>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</si>
  <si>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</si>
  <si>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</si>
  <si>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</si>
  <si>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</si>
  <si>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</si>
  <si>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</si>
  <si>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</si>
  <si>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</si>
  <si>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</si>
  <si>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</si>
  <si>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</si>
  <si>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</si>
  <si>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</si>
  <si>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</si>
  <si>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</si>
  <si>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</si>
  <si>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</si>
  <si>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</si>
  <si>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</si>
  <si>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</si>
  <si>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</si>
  <si>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</si>
  <si>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</si>
  <si>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</si>
  <si>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</si>
  <si>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</si>
  <si>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</si>
  <si>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</si>
  <si>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</si>
  <si>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</si>
  <si>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</si>
  <si>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</si>
  <si>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</si>
  <si>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</si>
  <si>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</si>
  <si>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</si>
  <si>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</si>
  <si>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</si>
  <si>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</si>
  <si>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</si>
  <si>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</si>
  <si>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</si>
  <si>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</si>
  <si>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</si>
  <si>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</si>
  <si>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</si>
  <si>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</si>
  <si>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</si>
  <si>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</si>
  <si>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</si>
  <si>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</si>
  <si>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</si>
  <si>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</si>
  <si>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</si>
  <si>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</si>
  <si>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</si>
  <si>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</si>
  <si>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</si>
  <si>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</si>
  <si>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</si>
  <si>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</si>
  <si>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</si>
  <si>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</si>
  <si>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</si>
  <si>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</si>
  <si>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</si>
  <si>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</si>
  <si>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</si>
  <si>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</si>
  <si>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</si>
  <si>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</si>
  <si>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</si>
  <si>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</si>
  <si>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</si>
  <si>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</si>
  <si>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</si>
  <si>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</si>
  <si>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</si>
  <si>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</si>
  <si>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</si>
  <si>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</si>
  <si>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</si>
  <si>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</si>
  <si>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</si>
  <si>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</si>
  <si>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</si>
  <si>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</si>
  <si>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</si>
  <si>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</si>
  <si>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</si>
  <si>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</si>
  <si>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</si>
  <si>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</si>
  <si>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</si>
  <si>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</si>
  <si>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</si>
  <si>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</si>
  <si>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</si>
  <si>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</si>
  <si>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</si>
  <si>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</si>
  <si>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</si>
  <si>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</si>
  <si>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</si>
  <si>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</si>
  <si>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</si>
  <si>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</si>
  <si>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</si>
  <si>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</si>
  <si>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</si>
  <si>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</si>
  <si>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</si>
  <si>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</si>
  <si>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</si>
  <si>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</si>
  <si>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</si>
  <si>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</si>
  <si>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</si>
  <si>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</si>
  <si>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</si>
  <si>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</si>
  <si>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</si>
  <si>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</si>
  <si>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</si>
  <si>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</si>
  <si>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</si>
  <si>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</si>
  <si>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</si>
  <si>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</si>
  <si>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</si>
  <si>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</si>
  <si>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</si>
  <si>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</si>
  <si>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</si>
  <si>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</si>
  <si>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</si>
  <si>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</si>
  <si>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</si>
  <si>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</si>
  <si>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</si>
  <si>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</si>
  <si>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</si>
  <si>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</si>
  <si>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</si>
  <si>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</si>
  <si>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</si>
  <si>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</si>
  <si>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</si>
  <si>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</si>
  <si>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</si>
  <si>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</si>
  <si>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</si>
  <si>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</si>
  <si>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</si>
  <si>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</si>
  <si>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</si>
  <si>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</si>
  <si>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</si>
  <si>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</si>
  <si>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</si>
  <si>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</si>
  <si>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</si>
  <si>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</si>
  <si>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</si>
  <si>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</si>
  <si>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</si>
  <si>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</si>
  <si>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</si>
  <si>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</si>
  <si>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</si>
  <si>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</si>
  <si>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</si>
  <si>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</si>
  <si>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</si>
  <si>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</si>
  <si>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</si>
  <si>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</si>
  <si>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</si>
  <si>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</si>
  <si>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</si>
  <si>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</si>
  <si>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</si>
  <si>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</si>
  <si>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</si>
  <si>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</si>
  <si>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</si>
  <si>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</si>
  <si>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</si>
  <si>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</si>
  <si>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</si>
  <si>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</si>
  <si>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</si>
  <si>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</si>
  <si>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</si>
  <si>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</si>
  <si>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</si>
  <si>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</si>
  <si>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</si>
  <si>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</si>
  <si>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</si>
  <si>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</si>
  <si>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</si>
  <si>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</si>
  <si>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</si>
  <si>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</si>
  <si>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</si>
  <si>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</si>
  <si>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</si>
  <si>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</si>
  <si>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</si>
  <si>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</si>
  <si>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</si>
  <si>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</si>
  <si>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</si>
  <si>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</si>
  <si>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</si>
  <si>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</si>
  <si>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</si>
  <si>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</si>
  <si>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</si>
  <si>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</si>
  <si>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</si>
  <si>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</si>
  <si>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</si>
  <si>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</si>
  <si>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</si>
  <si>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</si>
  <si>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</si>
  <si>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</si>
  <si>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</si>
  <si>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</si>
  <si>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</si>
  <si>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</si>
  <si>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</si>
  <si>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</si>
  <si>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</si>
  <si>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</si>
  <si>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</si>
  <si>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</si>
  <si>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</si>
  <si>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</si>
  <si>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</si>
  <si>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</si>
  <si>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</si>
  <si>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</si>
  <si>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</si>
  <si>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</si>
  <si>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</si>
  <si>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</si>
  <si>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</si>
  <si>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</si>
  <si>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</si>
  <si>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</si>
  <si>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</si>
  <si>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</si>
  <si>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</si>
  <si>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</si>
  <si>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</si>
  <si>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</si>
  <si>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</si>
  <si>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</si>
  <si>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</si>
  <si>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</si>
  <si>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</si>
  <si>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</si>
  <si>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</si>
  <si>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</si>
  <si>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</si>
  <si>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</si>
  <si>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</si>
  <si>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</si>
  <si>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</si>
  <si>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</si>
  <si>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</si>
  <si>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</si>
  <si>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</si>
  <si>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</si>
  <si>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</si>
  <si>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</si>
  <si>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</si>
  <si>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</si>
  <si>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</si>
  <si>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</si>
  <si>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</si>
  <si>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</si>
  <si>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</si>
  <si>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</si>
  <si>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</si>
  <si>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</si>
  <si>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</si>
  <si>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</si>
  <si>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</si>
  <si>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</si>
  <si>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</si>
  <si>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</si>
  <si>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</si>
  <si>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</si>
  <si>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</si>
  <si>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</si>
  <si>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</si>
  <si>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</si>
  <si>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</si>
  <si>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</si>
  <si>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</si>
  <si>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</si>
  <si>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</si>
  <si>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</si>
  <si>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</si>
  <si>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</si>
  <si>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</si>
  <si>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</si>
  <si>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</si>
  <si>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</si>
  <si>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</si>
  <si>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</si>
  <si>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</si>
  <si>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</si>
  <si>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</si>
  <si>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</si>
  <si>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</si>
  <si>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</si>
  <si>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</si>
  <si>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</si>
  <si>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</si>
  <si>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</si>
  <si>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</si>
  <si>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</si>
  <si>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</si>
  <si>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</si>
  <si>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</si>
  <si>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</si>
  <si>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</si>
  <si>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</si>
  <si>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</si>
  <si>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</si>
  <si>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</si>
  <si>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</si>
  <si>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</si>
  <si>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</si>
  <si>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</si>
  <si>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</si>
  <si>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</si>
  <si>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</si>
  <si>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</si>
  <si>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</si>
  <si>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</si>
  <si>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</si>
  <si>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</si>
  <si>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</si>
  <si>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</si>
  <si>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</si>
  <si>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</si>
  <si>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</si>
  <si>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</si>
  <si>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</si>
  <si>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</si>
  <si>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</si>
  <si>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</si>
  <si>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</si>
  <si>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</si>
  <si>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</si>
  <si>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</si>
  <si>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</si>
  <si>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</si>
  <si>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</si>
  <si>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</si>
  <si>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</si>
  <si>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</si>
  <si>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</si>
  <si>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</si>
  <si>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</si>
  <si>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</si>
  <si>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</si>
  <si>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</si>
  <si>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</si>
  <si>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</si>
  <si>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</si>
  <si>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</si>
  <si>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</si>
  <si>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</si>
  <si>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</si>
  <si>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</si>
  <si>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</si>
  <si>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</si>
  <si>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</si>
  <si>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</si>
  <si>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</si>
  <si>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</si>
  <si>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</si>
  <si>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</si>
  <si>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</si>
  <si>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</si>
  <si>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</si>
  <si>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</si>
  <si>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</si>
  <si>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</si>
  <si>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</si>
  <si>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</si>
  <si>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</si>
  <si>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</si>
  <si>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</si>
  <si>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</si>
  <si>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</si>
  <si>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</si>
  <si>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</si>
  <si>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</si>
  <si>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</si>
  <si>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</si>
  <si>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</si>
  <si>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</si>
  <si>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</si>
  <si>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</si>
  <si>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</si>
  <si>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</si>
  <si>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</si>
  <si>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</si>
  <si>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</si>
  <si>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</si>
  <si>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</si>
  <si>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</si>
  <si>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</si>
  <si>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</si>
  <si>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</si>
  <si>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</si>
  <si>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</si>
  <si>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</si>
  <si>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</si>
  <si>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</si>
  <si>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</si>
  <si>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</si>
  <si>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</si>
  <si>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</si>
  <si>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</si>
  <si>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</si>
  <si>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</si>
  <si>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</si>
  <si>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</si>
  <si>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</si>
  <si>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</si>
  <si>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</si>
  <si>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</si>
  <si>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</si>
  <si>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</si>
  <si>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</si>
  <si>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</si>
  <si>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</si>
  <si>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</si>
  <si>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</si>
  <si>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</si>
  <si>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</si>
  <si>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</si>
  <si>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</si>
  <si>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</si>
  <si>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</si>
  <si>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</si>
  <si>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</si>
  <si>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</si>
  <si>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</si>
  <si>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</si>
  <si>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</si>
  <si>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</si>
  <si>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</si>
  <si>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</si>
  <si>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</si>
  <si>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</si>
  <si>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</si>
  <si>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</si>
  <si>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</si>
  <si>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</si>
  <si>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</si>
  <si>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</si>
  <si>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</si>
  <si>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</si>
  <si>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</si>
  <si>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</si>
  <si>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</si>
  <si>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</si>
  <si>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</si>
  <si>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</si>
  <si>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</si>
  <si>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</si>
  <si>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</si>
  <si>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</si>
  <si>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</si>
  <si>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</si>
  <si>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</si>
  <si>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</si>
  <si>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</si>
  <si>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</si>
  <si>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</si>
  <si>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</si>
  <si>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</si>
  <si>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</si>
  <si>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</si>
  <si>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</si>
  <si>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</si>
  <si>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</si>
  <si>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</si>
  <si>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</si>
  <si>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</si>
  <si>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</si>
  <si>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</si>
  <si>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</si>
  <si>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</si>
  <si>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</si>
  <si>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</si>
  <si>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</si>
  <si>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</si>
  <si>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</si>
  <si>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</si>
  <si>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</si>
  <si>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</si>
  <si>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</si>
  <si>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</si>
  <si>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</si>
  <si>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</si>
  <si>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</si>
  <si>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</si>
  <si>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</si>
  <si>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</si>
  <si>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</si>
  <si>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</si>
  <si>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</si>
  <si>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</si>
  <si>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</si>
  <si>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</si>
  <si>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</si>
  <si>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</si>
  <si>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</si>
  <si>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</si>
  <si>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</si>
  <si>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</si>
  <si>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</si>
  <si>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</si>
  <si>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</si>
  <si>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</si>
  <si>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</si>
  <si>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</si>
  <si>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</si>
  <si>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</si>
  <si>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</si>
  <si>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</si>
  <si>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</si>
  <si>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</si>
  <si>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</si>
  <si>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</si>
  <si>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</si>
  <si>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</si>
  <si>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</si>
  <si>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</si>
  <si>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</si>
  <si>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</si>
  <si>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</si>
  <si>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</si>
  <si>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</si>
  <si>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</si>
  <si>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</si>
  <si>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</si>
  <si>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</si>
  <si>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</si>
  <si>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</si>
  <si>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</si>
  <si>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</si>
  <si>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</si>
  <si>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</si>
  <si>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</si>
  <si>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</si>
  <si>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</si>
  <si>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</si>
  <si>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</si>
  <si>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</si>
  <si>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</si>
  <si>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</si>
  <si>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</si>
  <si>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</si>
  <si>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</si>
  <si>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</si>
  <si>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</si>
  <si>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</si>
  <si>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</si>
  <si>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</si>
  <si>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</si>
  <si>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</si>
  <si>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</si>
  <si>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</si>
  <si>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</si>
  <si>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</si>
  <si>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</si>
  <si>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</si>
  <si>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</si>
  <si>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</si>
  <si>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</si>
  <si>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</si>
  <si>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</si>
  <si>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</si>
  <si>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</si>
  <si>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</si>
  <si>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</si>
  <si>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</si>
  <si>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</si>
  <si>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</si>
  <si>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</si>
  <si>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</si>
  <si>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</si>
  <si>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</si>
  <si>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</si>
  <si>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</si>
  <si>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</si>
  <si>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</si>
  <si>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</si>
  <si>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</si>
  <si>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</si>
  <si>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</si>
  <si>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</si>
  <si>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</si>
  <si>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</si>
  <si>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</si>
  <si>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</si>
  <si>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</si>
  <si>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</si>
  <si>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</si>
  <si>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</si>
  <si>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</si>
  <si>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</si>
  <si>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</si>
  <si>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</si>
  <si>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</si>
  <si>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</si>
  <si>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</si>
  <si>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</si>
  <si>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</si>
  <si>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</si>
  <si>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</si>
  <si>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</si>
  <si>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</si>
  <si>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</si>
  <si>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</si>
  <si>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</si>
  <si>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</si>
  <si>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</si>
  <si>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</si>
  <si>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</si>
  <si>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</si>
  <si>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</si>
  <si>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</si>
  <si>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</si>
  <si>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</si>
  <si>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</si>
  <si>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</si>
  <si>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</si>
  <si>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</si>
  <si>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</si>
  <si>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</si>
  <si>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</si>
  <si>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</si>
  <si>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</si>
  <si>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</si>
  <si>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</si>
  <si>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</si>
  <si>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</si>
  <si>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</si>
  <si>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</si>
  <si>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</si>
  <si>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</si>
  <si>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</si>
  <si>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</si>
  <si>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</si>
  <si>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</si>
  <si>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</si>
  <si>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</si>
  <si>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</si>
  <si>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</si>
  <si>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</si>
  <si>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</si>
  <si>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</si>
  <si>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</si>
  <si>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</si>
  <si>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</si>
  <si>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</si>
  <si>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</si>
  <si>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</si>
  <si>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</si>
  <si>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</si>
  <si>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</si>
  <si>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</si>
  <si>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</si>
  <si>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</si>
  <si>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</si>
  <si>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</si>
  <si>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</si>
  <si>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</si>
  <si>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</si>
  <si>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</si>
  <si>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</si>
  <si>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</si>
  <si>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</si>
  <si>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</si>
  <si>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</si>
  <si>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</si>
  <si>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</si>
  <si>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</si>
  <si>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</si>
  <si>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</si>
  <si>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</si>
  <si>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</si>
  <si>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</si>
  <si>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</si>
  <si>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</si>
  <si>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</si>
  <si>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</si>
  <si>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</si>
  <si>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</si>
  <si>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</si>
  <si>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</si>
  <si>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</si>
  <si>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</si>
  <si>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</si>
  <si>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</si>
  <si>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</si>
  <si>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</si>
  <si>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</si>
  <si>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</si>
  <si>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</si>
  <si>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</si>
  <si>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</si>
  <si>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</si>
  <si>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</si>
  <si>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</si>
  <si>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</si>
  <si>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</si>
  <si>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</si>
  <si>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</si>
  <si>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</si>
  <si>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</si>
  <si>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</si>
  <si>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</si>
  <si>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</si>
  <si>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</si>
  <si>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</si>
  <si>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</si>
  <si>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</si>
  <si>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</si>
  <si>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</si>
  <si>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</si>
  <si>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</si>
  <si>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</si>
  <si>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</si>
  <si>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</si>
  <si>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</si>
  <si>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</si>
  <si>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</si>
  <si>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</si>
  <si>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</si>
  <si>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</si>
  <si>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</si>
  <si>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</si>
  <si>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</si>
  <si>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</si>
  <si>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</si>
  <si>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</si>
  <si>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</si>
  <si>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</si>
  <si>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</si>
  <si>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</si>
  <si>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</si>
  <si>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</si>
  <si>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</si>
  <si>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</si>
  <si>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</si>
  <si>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</si>
  <si>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</si>
  <si>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</si>
  <si>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</si>
  <si>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</si>
  <si>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</si>
  <si>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</si>
  <si>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</si>
  <si>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</si>
  <si>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</si>
  <si>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</si>
  <si>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</si>
  <si>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</si>
  <si>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</si>
  <si>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</si>
  <si>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</si>
  <si>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</si>
  <si>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</si>
  <si>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</si>
  <si>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</si>
  <si>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</si>
  <si>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</si>
  <si>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</si>
  <si>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</si>
  <si>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</si>
  <si>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</si>
  <si>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</si>
  <si>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</si>
  <si>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</si>
  <si>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</si>
  <si>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</si>
  <si>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</si>
  <si>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</si>
  <si>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</si>
  <si>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</si>
  <si>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</si>
  <si>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</si>
  <si>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</si>
  <si>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</si>
  <si>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</si>
  <si>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</si>
  <si>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</si>
  <si>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</si>
  <si>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</si>
  <si>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</si>
  <si>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</si>
  <si>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</si>
  <si>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</si>
  <si>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</si>
  <si>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</si>
  <si>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</si>
  <si>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</si>
  <si>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</si>
  <si>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</si>
  <si>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</si>
  <si>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</si>
  <si>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</si>
  <si>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</si>
  <si>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</si>
  <si>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</si>
  <si>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</si>
  <si>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</si>
  <si>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</si>
  <si>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</si>
  <si>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</si>
  <si>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</si>
  <si>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</si>
  <si>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</si>
  <si>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</si>
  <si>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</si>
  <si>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</si>
  <si>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</si>
  <si>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</si>
  <si>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</si>
  <si>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</si>
  <si>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</si>
  <si>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</si>
  <si>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</si>
  <si>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</si>
  <si>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</si>
  <si>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</si>
  <si>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</si>
  <si>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</si>
  <si>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</si>
  <si>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</si>
  <si>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</si>
  <si>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</si>
  <si>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</si>
  <si>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</si>
  <si>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</si>
  <si>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</si>
  <si>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</si>
  <si>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</si>
  <si>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</si>
  <si>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</si>
  <si>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</si>
  <si>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</si>
  <si>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</si>
  <si>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</si>
  <si>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</si>
  <si>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</si>
  <si>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</si>
  <si>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</si>
  <si>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</si>
  <si>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</si>
  <si>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</si>
  <si>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</si>
  <si>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</si>
  <si>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</si>
  <si>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</si>
  <si>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</si>
  <si>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</si>
  <si>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</si>
  <si>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</si>
  <si>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</si>
  <si>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</si>
  <si>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</si>
  <si>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</si>
  <si>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</si>
  <si>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</si>
  <si>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</si>
  <si>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</si>
  <si>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</si>
  <si>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</si>
  <si>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</si>
  <si>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</si>
  <si>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</si>
  <si>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</si>
  <si>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</si>
  <si>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</si>
  <si>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</si>
  <si>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</si>
  <si>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</si>
  <si>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</si>
  <si>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</si>
  <si>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</si>
  <si>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</si>
  <si>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</si>
  <si>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</si>
  <si>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</si>
  <si>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</si>
  <si>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</si>
  <si>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</si>
  <si>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</si>
  <si>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</si>
  <si>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</si>
  <si>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</si>
  <si>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</si>
  <si>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</si>
  <si>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</si>
  <si>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</si>
  <si>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</si>
  <si>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</si>
  <si>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</si>
  <si>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</si>
  <si>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</si>
  <si>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</si>
  <si>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</si>
  <si>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</si>
  <si>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</si>
  <si>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</si>
  <si>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</si>
  <si>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</si>
  <si>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</si>
  <si>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</si>
  <si>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</si>
  <si>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</si>
  <si>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</si>
  <si>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</si>
  <si>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</si>
  <si>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</si>
  <si>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</si>
  <si>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</si>
  <si>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</si>
  <si>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</si>
  <si>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</si>
  <si>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</si>
  <si>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</si>
  <si>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</si>
  <si>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</si>
  <si>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</si>
  <si>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</si>
  <si>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</si>
  <si>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</si>
  <si>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</si>
  <si>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</si>
  <si>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</si>
  <si>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</si>
  <si>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</si>
  <si>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</si>
  <si>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</si>
  <si>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</si>
  <si>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</si>
  <si>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</si>
  <si>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</si>
  <si>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</si>
  <si>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</si>
  <si>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</si>
  <si>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</si>
  <si>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</si>
  <si>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</si>
  <si>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</si>
  <si>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</si>
  <si>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</si>
  <si>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</si>
  <si>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</si>
  <si>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</si>
  <si>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</si>
  <si>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</si>
  <si>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</si>
  <si>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</si>
  <si>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</si>
  <si>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</si>
  <si>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</si>
  <si>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</si>
  <si>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</si>
  <si>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</si>
  <si>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</si>
  <si>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</si>
  <si>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</si>
  <si>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</si>
  <si>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</si>
  <si>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</si>
  <si>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</si>
  <si>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</si>
  <si>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</si>
  <si>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</si>
  <si>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</si>
  <si>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</si>
  <si>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</si>
  <si>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</si>
  <si>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</si>
  <si>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</si>
  <si>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</si>
  <si>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</si>
  <si>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</si>
  <si>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</si>
  <si>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</si>
  <si>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</si>
  <si>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</si>
  <si>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</si>
  <si>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</si>
  <si>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</si>
  <si>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</si>
  <si>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</si>
  <si>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</si>
  <si>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</si>
  <si>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</si>
  <si>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</si>
  <si>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</si>
  <si>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</si>
  <si>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</si>
  <si>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</si>
  <si>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</si>
  <si>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</si>
  <si>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</si>
  <si>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</si>
  <si>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</si>
  <si>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</si>
  <si>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</si>
  <si>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</si>
  <si>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</si>
  <si>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</si>
  <si>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</si>
  <si>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</si>
  <si>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</si>
  <si>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</si>
  <si>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</si>
  <si>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</si>
  <si>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</si>
  <si>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</si>
  <si>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</si>
  <si>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</si>
  <si>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</si>
  <si>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</si>
  <si>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</si>
  <si>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</si>
  <si>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</si>
  <si>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</si>
  <si>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</si>
  <si>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</si>
  <si>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</si>
  <si>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</si>
  <si>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</si>
  <si>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</si>
  <si>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</si>
  <si>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</si>
  <si>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</si>
  <si>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</si>
  <si>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</si>
  <si>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</si>
  <si>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</si>
  <si>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</si>
  <si>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</si>
  <si>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</si>
  <si>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</si>
  <si>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</si>
  <si>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</si>
  <si>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</si>
  <si>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</si>
  <si>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</si>
  <si>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</si>
  <si>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</si>
  <si>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</si>
  <si>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</si>
  <si>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</si>
  <si>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</si>
  <si>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</si>
  <si>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</si>
  <si>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</si>
  <si>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</si>
  <si>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</si>
  <si>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</si>
  <si>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</si>
  <si>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</si>
  <si>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</si>
  <si>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</si>
  <si>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</si>
  <si>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</si>
  <si>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</si>
  <si>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</si>
  <si>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</si>
  <si>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</si>
  <si>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</si>
  <si>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</si>
  <si>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</si>
  <si>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</si>
  <si>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</si>
  <si>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</si>
  <si>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</si>
  <si>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</si>
  <si>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</si>
  <si>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</si>
  <si>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</si>
  <si>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</si>
  <si>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</si>
  <si>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</si>
  <si>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</si>
  <si>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</si>
  <si>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</si>
  <si>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</si>
  <si>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</si>
  <si>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</si>
  <si>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</si>
  <si>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</si>
  <si>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</si>
  <si>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</si>
  <si>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</si>
  <si>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</si>
  <si>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</si>
  <si>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</si>
  <si>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</si>
  <si>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</si>
  <si>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</si>
  <si>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</si>
  <si>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</si>
  <si>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</si>
  <si>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</si>
  <si>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</si>
  <si>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</si>
  <si>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</si>
  <si>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</si>
  <si>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</si>
  <si>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</si>
  <si>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</si>
  <si>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</si>
  <si>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</si>
  <si>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</si>
  <si>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</si>
  <si>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</si>
  <si>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</si>
  <si>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</si>
  <si>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</si>
  <si>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</si>
  <si>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</si>
  <si>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</si>
  <si>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</si>
  <si>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</si>
  <si>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</si>
  <si>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</si>
  <si>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</si>
  <si>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</si>
  <si>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</si>
  <si>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</si>
  <si>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</si>
  <si>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</si>
  <si>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</si>
  <si>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</si>
  <si>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</si>
  <si>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</si>
  <si>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</si>
  <si>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</si>
  <si>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</si>
  <si>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</si>
  <si>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</si>
  <si>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</si>
  <si>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</si>
  <si>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</si>
  <si>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</si>
  <si>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</si>
  <si>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</si>
  <si>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</si>
  <si>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</si>
  <si>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</si>
  <si>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</si>
  <si>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</si>
  <si>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</si>
  <si>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</si>
  <si>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</si>
  <si>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</si>
  <si>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</si>
  <si>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</si>
  <si>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</si>
  <si>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</si>
  <si>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</si>
  <si>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</si>
  <si>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</si>
  <si>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</si>
  <si>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</si>
  <si>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</si>
  <si>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</si>
  <si>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</si>
  <si>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</si>
  <si>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</si>
  <si>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</si>
  <si>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</si>
  <si>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</si>
  <si>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</si>
  <si>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</si>
  <si>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</si>
  <si>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</si>
  <si>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</si>
  <si>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</si>
  <si>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</si>
  <si>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</si>
  <si>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</si>
  <si>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</si>
  <si>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</si>
  <si>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</si>
  <si>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</si>
  <si>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</si>
  <si>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</si>
  <si>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</si>
  <si>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</si>
  <si>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</si>
  <si>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</si>
  <si>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</si>
  <si>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</si>
  <si>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</si>
  <si>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</si>
  <si>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</si>
  <si>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</si>
  <si>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</si>
  <si>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</si>
  <si>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</si>
  <si>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</si>
  <si>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</si>
  <si>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</si>
  <si>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</si>
  <si>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</si>
  <si>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</si>
  <si>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</si>
  <si>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</si>
  <si>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</si>
  <si>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</si>
  <si>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</si>
  <si>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</si>
  <si>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</si>
  <si>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</si>
  <si>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</si>
  <si>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</si>
  <si>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</si>
  <si>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</si>
  <si>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</si>
  <si>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</si>
  <si>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</si>
  <si>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</si>
  <si>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</si>
  <si>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</si>
  <si>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</si>
  <si>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</si>
  <si>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</si>
  <si>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</si>
  <si>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</si>
  <si>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</si>
  <si>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</si>
  <si>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</si>
  <si>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</si>
  <si>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</si>
  <si>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</si>
  <si>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</si>
  <si>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</si>
  <si>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</si>
  <si>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</si>
  <si>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</si>
  <si>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</si>
  <si>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</si>
  <si>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</si>
  <si>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</si>
  <si>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</si>
  <si>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</si>
  <si>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</si>
  <si>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</si>
  <si>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</si>
  <si>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</si>
  <si>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</si>
  <si>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</si>
  <si>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</si>
  <si>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</si>
  <si>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</si>
  <si>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</si>
  <si>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</si>
  <si>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</si>
  <si>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</si>
  <si>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</si>
  <si>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</si>
  <si>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</si>
  <si>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</si>
  <si>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</si>
  <si>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</si>
  <si>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</si>
  <si>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</si>
  <si>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</si>
  <si>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</si>
  <si>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</si>
  <si>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</si>
  <si>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</si>
  <si>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</si>
  <si>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</si>
  <si>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</si>
  <si>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</si>
  <si>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</si>
  <si>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</si>
  <si>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</si>
  <si>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</si>
  <si>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</si>
  <si>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</si>
  <si>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</si>
  <si>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</si>
  <si>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</si>
  <si>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</si>
  <si>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</si>
  <si>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</si>
  <si>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</si>
  <si>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</si>
  <si>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</si>
  <si>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</si>
  <si>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</si>
  <si>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</si>
  <si>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</si>
  <si>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</si>
  <si>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</si>
  <si>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</si>
  <si>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</si>
  <si>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</si>
  <si>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</si>
  <si>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</si>
  <si>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</si>
  <si>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</si>
  <si>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</si>
  <si>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</si>
  <si>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</si>
  <si>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</si>
  <si>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</si>
  <si>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</si>
  <si>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</si>
  <si>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</si>
  <si>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</si>
  <si>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</si>
  <si>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</si>
  <si>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</si>
  <si>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</si>
  <si>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</si>
  <si>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</si>
  <si>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</si>
  <si>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</si>
  <si>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</si>
  <si>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</si>
  <si>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</si>
  <si>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</si>
  <si>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</si>
  <si>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</si>
  <si>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</si>
  <si>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</si>
  <si>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</si>
  <si>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</si>
  <si>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</si>
  <si>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</si>
  <si>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</si>
  <si>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</si>
  <si>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</si>
  <si>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</si>
  <si>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</si>
  <si>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</si>
  <si>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</si>
  <si>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</si>
  <si>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</si>
  <si>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</si>
  <si>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</si>
  <si>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</si>
  <si>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</si>
  <si>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</si>
  <si>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</si>
  <si>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</si>
  <si>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</si>
  <si>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</si>
  <si>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</si>
  <si>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</si>
  <si>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</si>
  <si>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</si>
  <si>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</si>
  <si>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</si>
  <si>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</si>
  <si>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</si>
  <si>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</si>
  <si>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</si>
  <si>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</si>
  <si>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</si>
  <si>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</si>
  <si>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</si>
  <si>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</si>
  <si>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</si>
  <si>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</si>
  <si>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</si>
  <si>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</si>
  <si>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</si>
  <si>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</si>
  <si>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</si>
  <si>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</si>
  <si>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</si>
  <si>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</si>
  <si>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</si>
  <si>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</si>
  <si>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</si>
  <si>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</si>
  <si>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</si>
  <si>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</si>
  <si>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</si>
  <si>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</si>
  <si>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</si>
  <si>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</si>
  <si>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</si>
  <si>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</si>
  <si>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</si>
  <si>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</si>
  <si>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</si>
  <si>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</si>
  <si>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</si>
  <si>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</si>
  <si>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</si>
  <si>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</si>
  <si>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</si>
  <si>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</si>
  <si>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</si>
  <si>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</si>
  <si>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</si>
  <si>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</si>
  <si>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</si>
  <si>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</si>
  <si>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</si>
  <si>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</si>
  <si>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</si>
  <si>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</si>
  <si>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</si>
  <si>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</si>
  <si>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</si>
  <si>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</si>
  <si>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</si>
  <si>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</si>
  <si>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</si>
  <si>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</si>
  <si>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</si>
  <si>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</si>
  <si>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</si>
  <si>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</si>
  <si>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</si>
  <si>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</si>
  <si>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</si>
  <si>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</si>
  <si>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</si>
  <si>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</si>
  <si>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</si>
  <si>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</si>
  <si>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</si>
  <si>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</si>
  <si>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</si>
  <si>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</si>
  <si>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</si>
  <si>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</si>
  <si>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</si>
  <si>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</si>
  <si>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</si>
  <si>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</si>
  <si>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</si>
  <si>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</si>
  <si>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</si>
  <si>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</si>
  <si>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</si>
  <si>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</si>
  <si>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</si>
  <si>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</si>
  <si>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</si>
  <si>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</si>
  <si>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</si>
  <si>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</si>
  <si>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</si>
  <si>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</si>
  <si>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</si>
  <si>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</si>
  <si>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</si>
  <si>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</si>
  <si>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</si>
  <si>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</si>
  <si>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</si>
  <si>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</si>
  <si>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</si>
  <si>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</si>
  <si>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</si>
  <si>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</si>
  <si>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</si>
  <si>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</si>
  <si>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</si>
  <si>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</si>
  <si>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</si>
  <si>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</si>
  <si>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</si>
  <si>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</si>
  <si>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</si>
  <si>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</si>
  <si>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</si>
  <si>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</si>
  <si>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</si>
  <si>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</si>
  <si>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</si>
  <si>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</si>
  <si>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</si>
  <si>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</si>
  <si>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</si>
  <si>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</si>
  <si>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</si>
  <si>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</si>
  <si>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</si>
  <si>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</si>
  <si>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</si>
  <si>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</si>
  <si>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</si>
  <si>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</si>
  <si>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</si>
  <si>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</si>
  <si>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</si>
  <si>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</si>
  <si>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</si>
  <si>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</si>
  <si>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</si>
  <si>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</si>
  <si>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</si>
  <si>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</si>
  <si>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</si>
  <si>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</si>
  <si>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</si>
  <si>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</si>
  <si>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</si>
  <si>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</si>
  <si>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</si>
  <si>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</si>
  <si>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</si>
  <si>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</si>
  <si>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</si>
  <si>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</si>
  <si>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</si>
  <si>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</si>
  <si>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</si>
  <si>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</si>
  <si>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</si>
  <si>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</si>
  <si>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</si>
  <si>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</si>
  <si>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</si>
  <si>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</si>
  <si>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</si>
  <si>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</si>
  <si>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</si>
  <si>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</si>
  <si>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</si>
  <si>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</si>
  <si>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</si>
  <si>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</si>
  <si>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</si>
  <si>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</si>
  <si>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</si>
  <si>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</si>
  <si>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</si>
  <si>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</si>
  <si>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</si>
  <si>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</si>
  <si>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</si>
  <si>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</si>
  <si>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</si>
  <si>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</si>
  <si>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</si>
  <si>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</si>
  <si>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</si>
  <si>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</si>
  <si>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</si>
  <si>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</si>
  <si>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</si>
  <si>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</si>
  <si>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</si>
  <si>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</si>
  <si>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</si>
  <si>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</si>
  <si>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</si>
  <si>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</si>
  <si>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</si>
  <si>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</si>
  <si>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</si>
  <si>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</si>
  <si>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</si>
  <si>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</si>
  <si>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</si>
  <si>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</si>
  <si>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</si>
  <si>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</si>
  <si>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</si>
  <si>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</si>
  <si>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</si>
  <si>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</si>
  <si>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</si>
  <si>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</si>
  <si>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</si>
  <si>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</si>
  <si>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</si>
  <si>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</si>
  <si>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</si>
  <si>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</si>
  <si>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</si>
  <si>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</si>
  <si>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</si>
  <si>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</si>
  <si>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</si>
  <si>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</si>
  <si>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</si>
  <si>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</si>
  <si>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</si>
  <si>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</si>
  <si>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</si>
  <si>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</si>
  <si>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</si>
  <si>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</si>
  <si>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</si>
  <si>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</si>
  <si>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</si>
  <si>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</si>
  <si>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</si>
  <si>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</si>
  <si>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</si>
  <si>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</si>
  <si>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</si>
  <si>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</si>
  <si>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</si>
  <si>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</si>
  <si>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</si>
  <si>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</si>
  <si>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</si>
  <si>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</si>
  <si>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</si>
  <si>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</si>
  <si>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</si>
  <si>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</si>
  <si>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</si>
  <si>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</si>
  <si>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</si>
  <si>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</si>
  <si>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</si>
  <si>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</si>
  <si>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</si>
  <si>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</si>
  <si>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</si>
  <si>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</si>
  <si>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</si>
  <si>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</si>
  <si>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</si>
  <si>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</si>
  <si>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</si>
  <si>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</si>
  <si>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</si>
  <si>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</si>
  <si>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</si>
  <si>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</si>
  <si>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</si>
  <si>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</si>
  <si>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</si>
  <si>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</si>
  <si>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</si>
  <si>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</si>
  <si>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</si>
  <si>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</si>
  <si>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</si>
  <si>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</si>
  <si>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</si>
  <si>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</si>
  <si>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</si>
  <si>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</si>
  <si>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</si>
  <si>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</si>
  <si>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</si>
  <si>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</si>
  <si>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</si>
  <si>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</si>
  <si>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</si>
  <si>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</si>
  <si>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</si>
  <si>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</si>
  <si>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</si>
  <si>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</si>
  <si>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</si>
  <si>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</si>
  <si>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</si>
  <si>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</si>
  <si>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</si>
  <si>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</si>
  <si>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</si>
  <si>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</si>
  <si>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</si>
  <si>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</si>
  <si>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</si>
  <si>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</si>
  <si>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</si>
  <si>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</si>
  <si>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</si>
  <si>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</si>
  <si>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</si>
  <si>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</si>
  <si>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</si>
  <si>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</si>
  <si>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</si>
  <si>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</si>
  <si>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</si>
  <si>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</si>
  <si>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</si>
  <si>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</si>
  <si>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</si>
  <si>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</si>
  <si>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</si>
  <si>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</si>
  <si>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</si>
  <si>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</si>
  <si>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</si>
  <si>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</si>
  <si>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</si>
  <si>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</si>
  <si>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</si>
  <si>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</si>
  <si>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</si>
  <si>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</si>
  <si>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</si>
  <si>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</si>
  <si>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</si>
  <si>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</si>
  <si>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</si>
  <si>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</si>
  <si>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</si>
  <si>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</si>
  <si>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</si>
  <si>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</si>
  <si>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</si>
  <si>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</si>
  <si>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</si>
  <si>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</si>
  <si>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</si>
  <si>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</si>
  <si>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</si>
  <si>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</si>
  <si>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</si>
  <si>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</si>
  <si>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</si>
  <si>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</si>
  <si>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</si>
  <si>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</si>
  <si>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</si>
  <si>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</si>
  <si>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</si>
  <si>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</si>
  <si>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</si>
  <si>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</si>
  <si>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</si>
  <si>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</si>
  <si>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</si>
  <si>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</si>
  <si>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</si>
  <si>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</si>
  <si>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</si>
  <si>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</si>
  <si>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</si>
  <si>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</si>
  <si>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</si>
  <si>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</si>
  <si>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</si>
  <si>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</si>
  <si>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</si>
  <si>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</si>
  <si>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</si>
  <si>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</si>
  <si>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</si>
  <si>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</si>
  <si>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</si>
  <si>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</si>
  <si>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</si>
  <si>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</si>
  <si>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</si>
  <si>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</si>
  <si>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</si>
  <si>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</si>
  <si>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</si>
  <si>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</si>
  <si>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</si>
  <si>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</si>
  <si>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</si>
  <si>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</si>
  <si>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</si>
  <si>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</si>
  <si>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</si>
  <si>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</si>
  <si>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</si>
  <si>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</si>
  <si>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</si>
  <si>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</si>
  <si>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</si>
  <si>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</si>
  <si>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</si>
  <si>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</si>
  <si>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</si>
  <si>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</si>
  <si>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</si>
  <si>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</si>
  <si>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</si>
  <si>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</si>
  <si>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</si>
  <si>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</si>
  <si>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</si>
  <si>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</si>
  <si>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</si>
  <si>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</si>
  <si>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</si>
  <si>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</si>
  <si>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</si>
  <si>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</si>
  <si>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</si>
  <si>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</si>
  <si>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</si>
  <si>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</si>
  <si>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</si>
  <si>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</si>
  <si>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</si>
  <si>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</si>
  <si>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</si>
  <si>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</si>
  <si>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</si>
  <si>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</si>
  <si>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</si>
  <si>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</si>
  <si>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</si>
  <si>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</si>
  <si>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</si>
  <si>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</si>
  <si>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</si>
  <si>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</si>
  <si>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</si>
  <si>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</si>
  <si>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</si>
  <si>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</si>
  <si>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</si>
  <si>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</si>
  <si>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</si>
  <si>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</si>
  <si>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</si>
  <si>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</si>
  <si>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</si>
  <si>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</si>
  <si>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</si>
  <si>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</si>
  <si>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</si>
  <si>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</si>
  <si>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</si>
  <si>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</si>
  <si>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</si>
  <si>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</si>
  <si>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</si>
  <si>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</si>
  <si>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</si>
  <si>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</si>
  <si>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</si>
  <si>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</si>
  <si>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</si>
  <si>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</si>
  <si>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</si>
  <si>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</si>
  <si>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</si>
  <si>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</si>
  <si>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</si>
  <si>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</si>
  <si>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</si>
  <si>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</si>
  <si>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</si>
  <si>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</si>
  <si>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</si>
  <si>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</si>
  <si>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</si>
  <si>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</si>
  <si>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</si>
  <si>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</si>
  <si>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</si>
  <si>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</si>
  <si>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</si>
  <si>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</si>
  <si>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</si>
  <si>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</si>
  <si>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</si>
  <si>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</si>
  <si>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</si>
  <si>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</si>
  <si>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</si>
  <si>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</si>
  <si>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</si>
  <si>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</si>
  <si>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</si>
  <si>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</si>
  <si>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</si>
  <si>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</si>
  <si>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</si>
  <si>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</si>
  <si>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</si>
  <si>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</si>
  <si>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</si>
  <si>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</si>
  <si>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</si>
  <si>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</si>
  <si>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</si>
  <si>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</si>
  <si>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</si>
  <si>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</si>
  <si>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</si>
  <si>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</si>
  <si>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</si>
  <si>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</si>
  <si>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</si>
  <si>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</si>
  <si>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</si>
  <si>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</si>
  <si>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</si>
  <si>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</si>
  <si>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</si>
  <si>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</si>
  <si>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</si>
  <si>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</si>
  <si>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</si>
  <si>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</si>
  <si>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</si>
  <si>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</si>
  <si>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</si>
  <si>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</si>
  <si>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</si>
  <si>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</si>
  <si>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</si>
  <si>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</si>
  <si>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</si>
  <si>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</si>
  <si>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</si>
  <si>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</si>
  <si>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</si>
  <si>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</si>
  <si>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</si>
  <si>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</si>
  <si>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</si>
  <si>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</si>
  <si>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</si>
  <si>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</si>
  <si>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</si>
  <si>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</si>
  <si>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</si>
  <si>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</si>
  <si>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</si>
  <si>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</si>
  <si>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</si>
  <si>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</si>
  <si>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</si>
  <si>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</si>
  <si>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</si>
  <si>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</si>
  <si>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</si>
  <si>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</si>
  <si>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</si>
  <si>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</si>
  <si>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</si>
  <si>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</si>
  <si>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</si>
  <si>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</si>
  <si>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</si>
  <si>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</si>
  <si>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</si>
  <si>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</si>
  <si>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</si>
  <si>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</si>
  <si>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</si>
  <si>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</si>
  <si>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</si>
  <si>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</si>
  <si>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</si>
  <si>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</si>
  <si>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</si>
  <si>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</si>
  <si>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</si>
  <si>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</si>
  <si>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</si>
  <si>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</si>
  <si>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</si>
  <si>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</si>
  <si>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</si>
  <si>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</si>
  <si>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</si>
  <si>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</si>
  <si>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</si>
  <si>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</si>
  <si>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</si>
  <si>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</si>
  <si>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</si>
  <si>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</si>
  <si>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</si>
  <si>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</si>
  <si>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</si>
  <si>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</si>
  <si>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</si>
  <si>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</si>
  <si>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</si>
  <si>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</si>
  <si>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</si>
  <si>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</si>
  <si>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</si>
  <si>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</si>
  <si>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</si>
  <si>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</si>
  <si>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</si>
  <si>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</si>
  <si>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</si>
  <si>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</si>
  <si>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</si>
  <si>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</si>
  <si>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</si>
  <si>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</si>
  <si>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</si>
  <si>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</si>
  <si>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</si>
  <si>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</si>
  <si>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</si>
  <si>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</si>
  <si>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</si>
  <si>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</si>
  <si>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</si>
  <si>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</si>
  <si>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</si>
  <si>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</si>
  <si>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</si>
  <si>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</si>
  <si>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</si>
  <si>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</si>
  <si>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</si>
  <si>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</si>
  <si>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</si>
  <si>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</si>
  <si>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</si>
  <si>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</si>
  <si>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</si>
  <si>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</si>
  <si>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</si>
  <si>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</si>
  <si>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</si>
  <si>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</si>
  <si>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</si>
  <si>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</si>
  <si>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</si>
  <si>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</si>
  <si>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</si>
  <si>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</si>
  <si>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</si>
  <si>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</si>
  <si>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</si>
  <si>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</si>
  <si>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</si>
  <si>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</si>
  <si>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</si>
  <si>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</si>
  <si>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</si>
  <si>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</si>
  <si>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</si>
  <si>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</si>
  <si>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</si>
  <si>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</si>
  <si>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</si>
  <si>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</si>
  <si>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</si>
  <si>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</si>
  <si>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</si>
  <si>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</si>
  <si>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</si>
  <si>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</si>
  <si>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</si>
  <si>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</si>
  <si>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</si>
  <si>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</si>
  <si>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</si>
  <si>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</si>
  <si>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</si>
  <si>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</si>
  <si>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</si>
  <si>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</si>
  <si>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</si>
  <si>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</si>
  <si>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</si>
  <si>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</si>
  <si>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</si>
  <si>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</si>
  <si>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</si>
  <si>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</si>
  <si>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</si>
  <si>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</si>
  <si>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</si>
  <si>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</si>
  <si>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</si>
  <si>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</si>
  <si>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</si>
  <si>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</si>
  <si>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</si>
  <si>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</si>
  <si>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</si>
  <si>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</si>
  <si>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</si>
  <si>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</si>
  <si>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</si>
  <si>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</si>
  <si>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</si>
  <si>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</si>
  <si>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</si>
  <si>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</si>
  <si>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</si>
  <si>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</si>
  <si>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</si>
  <si>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</si>
  <si>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</si>
  <si>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</si>
  <si>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</si>
  <si>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</si>
  <si>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</si>
  <si>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</si>
  <si>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</si>
  <si>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</si>
  <si>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</si>
  <si>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</si>
  <si>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</si>
  <si>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</si>
  <si>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</si>
  <si>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</si>
  <si>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</si>
  <si>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</si>
  <si>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</si>
  <si>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</si>
  <si>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</si>
  <si>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</si>
  <si>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</si>
  <si>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</si>
  <si>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</si>
  <si>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</si>
  <si>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</si>
  <si>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</si>
  <si>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</si>
  <si>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</si>
  <si>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</si>
  <si>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</si>
  <si>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</si>
  <si>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</si>
  <si>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</si>
  <si>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</si>
  <si>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</si>
  <si>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</si>
  <si>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</si>
  <si>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</si>
  <si>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</si>
  <si>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</si>
  <si>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</si>
  <si>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</si>
  <si>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</si>
  <si>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</si>
  <si>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</si>
  <si>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</si>
  <si>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</si>
  <si>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</si>
  <si>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</si>
  <si>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</si>
  <si>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</si>
  <si>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</si>
  <si>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</si>
  <si>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</si>
  <si>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</si>
  <si>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</si>
  <si>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</si>
  <si>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</si>
  <si>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</si>
  <si>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</si>
  <si>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</si>
  <si>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</si>
  <si>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</si>
  <si>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</si>
  <si>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</si>
  <si>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</si>
  <si>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</si>
  <si>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</si>
  <si>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</si>
  <si>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</si>
  <si>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</si>
  <si>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</si>
  <si>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</si>
  <si>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</si>
  <si>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</si>
  <si>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</si>
  <si>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</si>
  <si>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</si>
  <si>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</si>
  <si>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</si>
  <si>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</si>
  <si>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</si>
  <si>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</si>
  <si>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</si>
  <si>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</si>
  <si>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</si>
  <si>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</si>
  <si>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</si>
  <si>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</si>
  <si>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</si>
  <si>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</si>
  <si>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</si>
  <si>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</si>
  <si>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</si>
  <si>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</si>
  <si>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</si>
  <si>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</si>
  <si>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</si>
  <si>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</si>
  <si>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</si>
  <si>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</si>
  <si>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</si>
  <si>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</si>
  <si>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</si>
  <si>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</si>
  <si>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</si>
  <si>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</si>
  <si>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</si>
  <si>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</si>
  <si>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</si>
  <si>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</si>
  <si>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</si>
  <si>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</si>
  <si>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</si>
  <si>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</si>
  <si>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</si>
  <si>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</si>
  <si>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</si>
  <si>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</si>
  <si>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</si>
  <si>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</si>
  <si>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</si>
  <si>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</si>
  <si>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</si>
  <si>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</si>
  <si>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</si>
  <si>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</si>
  <si>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</si>
  <si>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</si>
  <si>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</si>
  <si>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</si>
  <si>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</si>
  <si>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</si>
  <si>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</si>
  <si>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</si>
  <si>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</si>
  <si>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</si>
  <si>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</si>
  <si>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</si>
  <si>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</si>
  <si>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</si>
  <si>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</si>
  <si>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</si>
  <si>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</si>
  <si>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</si>
  <si>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</si>
  <si>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</si>
  <si>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</si>
  <si>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</si>
  <si>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</si>
  <si>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</si>
  <si>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</si>
  <si>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</si>
  <si>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</si>
  <si>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</si>
  <si>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</si>
  <si>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</si>
  <si>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</si>
  <si>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</si>
  <si>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</si>
  <si>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</si>
  <si>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</si>
  <si>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</si>
  <si>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</si>
  <si>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</si>
  <si>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</si>
  <si>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</si>
  <si>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</si>
  <si>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</si>
  <si>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</si>
  <si>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</si>
  <si>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</si>
  <si>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</si>
  <si>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</si>
  <si>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</si>
  <si>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</si>
  <si>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</si>
  <si>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</si>
  <si>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</si>
  <si>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</si>
  <si>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</si>
  <si>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</si>
  <si>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</si>
  <si>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</si>
  <si>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</si>
  <si>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</si>
  <si>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</si>
  <si>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</si>
  <si>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</si>
  <si>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</si>
  <si>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</si>
  <si>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</si>
  <si>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</si>
  <si>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</si>
  <si>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</si>
  <si>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</si>
  <si>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</si>
  <si>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</si>
  <si>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</si>
  <si>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</si>
  <si>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</si>
  <si>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</si>
  <si>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</si>
  <si>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</si>
  <si>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</si>
  <si>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</si>
  <si>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</si>
  <si>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</si>
  <si>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</si>
  <si>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</si>
  <si>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</si>
  <si>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</si>
  <si>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</si>
  <si>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</si>
  <si>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</si>
  <si>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</si>
  <si>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</si>
  <si>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</si>
  <si>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</si>
  <si>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</si>
  <si>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</si>
  <si>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</si>
  <si>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</si>
  <si>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</si>
  <si>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</si>
  <si>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</si>
  <si>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</si>
  <si>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</si>
  <si>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</si>
  <si>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</si>
  <si>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</si>
  <si>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</si>
  <si>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</si>
  <si>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</si>
  <si>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</si>
  <si>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</si>
  <si>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</si>
  <si>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</si>
  <si>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</si>
  <si>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</si>
  <si>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</si>
  <si>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</si>
  <si>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</si>
  <si>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</si>
  <si>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</si>
  <si>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</si>
  <si>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</si>
  <si>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</si>
  <si>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</si>
  <si>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</si>
  <si>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</si>
  <si>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</si>
  <si>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</si>
  <si>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</si>
  <si>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</si>
  <si>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</si>
  <si>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</si>
  <si>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</si>
  <si>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</si>
  <si>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</si>
  <si>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</si>
  <si>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</si>
  <si>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</si>
  <si>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</si>
  <si>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</si>
  <si>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</si>
  <si>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</si>
  <si>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</si>
  <si>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</si>
  <si>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</si>
  <si>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</si>
  <si>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</si>
  <si>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</si>
  <si>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</si>
  <si>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</si>
  <si>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</si>
  <si>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</si>
  <si>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</si>
  <si>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</si>
  <si>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</si>
  <si>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</si>
  <si>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</si>
  <si>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</si>
  <si>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</si>
  <si>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</si>
  <si>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</si>
  <si>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</si>
  <si>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</si>
  <si>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</si>
  <si>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</si>
  <si>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</si>
  <si>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</si>
  <si>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</si>
  <si>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</si>
  <si>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</si>
  <si>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</si>
  <si>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</si>
  <si>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</si>
  <si>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</si>
  <si>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</si>
  <si>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</si>
  <si>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</si>
  <si>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</si>
  <si>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</si>
  <si>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</si>
  <si>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</si>
  <si>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</si>
  <si>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</si>
  <si>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</si>
  <si>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</si>
  <si>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</si>
  <si>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</si>
  <si>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</si>
  <si>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</si>
  <si>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</si>
  <si>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</si>
  <si>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</si>
  <si>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</si>
  <si>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</si>
  <si>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</si>
  <si>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</si>
  <si>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</si>
  <si>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</si>
  <si>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</si>
  <si>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</si>
  <si>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</si>
  <si>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</si>
  <si>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</si>
  <si>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</si>
  <si>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</si>
  <si>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</si>
  <si>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</si>
  <si>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</si>
  <si>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</si>
  <si>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</si>
  <si>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</si>
  <si>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</si>
  <si>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</si>
  <si>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</si>
  <si>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</si>
  <si>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</si>
  <si>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</si>
  <si>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</si>
  <si>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</si>
  <si>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</si>
  <si>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</si>
  <si>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</si>
  <si>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</si>
  <si>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</si>
  <si>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</si>
  <si>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</si>
  <si>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</si>
  <si>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</si>
  <si>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</si>
  <si>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</si>
  <si>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</si>
  <si>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</si>
  <si>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</si>
  <si>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</si>
  <si>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</si>
  <si>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</si>
  <si>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</si>
  <si>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</si>
  <si>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</si>
  <si>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</si>
  <si>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</si>
  <si>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</si>
  <si>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</si>
  <si>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</si>
  <si>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</si>
  <si>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</si>
  <si>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</si>
  <si>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</si>
  <si>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</si>
  <si>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</si>
  <si>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</si>
  <si>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</si>
  <si>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</si>
  <si>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</si>
  <si>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</si>
  <si>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</si>
  <si>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</si>
  <si>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</si>
  <si>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</si>
  <si>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</si>
  <si>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</si>
  <si>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</si>
  <si>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</si>
  <si>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</si>
  <si>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</si>
  <si>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</si>
  <si>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</si>
  <si>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</si>
  <si>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</si>
  <si>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</si>
  <si>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</si>
  <si>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</si>
  <si>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</si>
  <si>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</si>
  <si>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</si>
  <si>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</si>
  <si>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</si>
  <si>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</si>
  <si>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</si>
  <si>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</si>
  <si>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</si>
  <si>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</si>
  <si>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</si>
  <si>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</si>
  <si>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</si>
  <si>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</si>
  <si>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</si>
  <si>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</si>
  <si>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</si>
  <si>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</si>
  <si>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</si>
  <si>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</si>
  <si>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</si>
  <si>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</si>
  <si>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</si>
  <si>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</si>
  <si>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</si>
  <si>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</si>
  <si>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</si>
  <si>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</si>
  <si>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</si>
  <si>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</si>
  <si>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</si>
  <si>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</si>
  <si>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</si>
  <si>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</si>
  <si>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</si>
  <si>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</si>
  <si>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</si>
  <si>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</si>
  <si>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</si>
  <si>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</si>
  <si>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</si>
  <si>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</si>
  <si>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</si>
  <si>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</si>
  <si>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</si>
  <si>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</si>
  <si>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</si>
  <si>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</si>
  <si>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</si>
  <si>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</si>
  <si>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</si>
  <si>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</si>
  <si>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</si>
  <si>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</si>
  <si>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</si>
  <si>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</si>
  <si>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</si>
  <si>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</si>
  <si>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</si>
  <si>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</si>
  <si>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</si>
  <si>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</si>
  <si>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</si>
  <si>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</si>
  <si>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</si>
  <si>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</si>
  <si>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</si>
  <si>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</si>
  <si>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</si>
  <si>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</si>
  <si>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</si>
  <si>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</si>
  <si>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</si>
  <si>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</si>
  <si>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</si>
  <si>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</si>
  <si>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</si>
  <si>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</si>
  <si>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</si>
  <si>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</si>
  <si>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</si>
  <si>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</si>
  <si>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</si>
  <si>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</si>
  <si>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</si>
  <si>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</si>
  <si>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</si>
  <si>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</si>
  <si>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</si>
  <si>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</si>
  <si>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</si>
  <si>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</si>
  <si>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</si>
  <si>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</si>
  <si>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</si>
  <si>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</si>
  <si>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</si>
  <si>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</si>
  <si>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</si>
  <si>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</si>
  <si>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</si>
  <si>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</si>
  <si>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</si>
  <si>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</si>
  <si>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</si>
  <si>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</si>
  <si>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</si>
  <si>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</si>
  <si>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</si>
  <si>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</si>
  <si>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</si>
  <si>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</si>
  <si>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</si>
  <si>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</si>
  <si>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</si>
  <si>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</si>
  <si>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</si>
  <si>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</si>
  <si>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</si>
  <si>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</si>
  <si>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</si>
  <si>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</si>
  <si>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</si>
  <si>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</si>
  <si>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</si>
  <si>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</si>
  <si>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</si>
  <si>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</si>
  <si>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</si>
  <si>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</si>
  <si>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</si>
  <si>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</si>
  <si>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</si>
  <si>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</si>
  <si>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</si>
  <si>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</si>
  <si>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</si>
  <si>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</si>
  <si>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</si>
  <si>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</si>
  <si>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</si>
  <si>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</si>
  <si>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</si>
  <si>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</si>
  <si>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</si>
  <si>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</si>
  <si>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</si>
  <si>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</si>
  <si>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</si>
  <si>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</si>
  <si>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</si>
  <si>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</si>
  <si>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</si>
  <si>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</si>
  <si>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</si>
  <si>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</si>
  <si>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</si>
  <si>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</si>
  <si>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</si>
  <si>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</si>
  <si>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</si>
  <si>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</si>
  <si>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</si>
  <si>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</si>
  <si>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</si>
  <si>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</si>
  <si>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</si>
  <si>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</si>
  <si>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</si>
  <si>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</si>
  <si>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</si>
  <si>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</si>
  <si>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</si>
  <si>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</si>
  <si>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</si>
  <si>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</si>
  <si>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</si>
  <si>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</si>
  <si>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</si>
  <si>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</si>
  <si>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</si>
  <si>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</si>
  <si>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</si>
  <si>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</si>
  <si>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</si>
  <si>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</si>
  <si>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</si>
  <si>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</si>
  <si>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</si>
  <si>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</si>
  <si>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</si>
  <si>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</si>
  <si>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</si>
  <si>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</si>
  <si>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</si>
  <si>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</si>
  <si>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</si>
  <si>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</si>
  <si>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</si>
  <si>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</si>
  <si>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</si>
  <si>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</si>
  <si>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</si>
  <si>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</si>
  <si>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</si>
  <si>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</si>
  <si>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</si>
  <si>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</si>
  <si>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</si>
  <si>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</si>
  <si>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</si>
  <si>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</si>
  <si>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</si>
  <si>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</si>
  <si>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</si>
  <si>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</si>
  <si>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</si>
  <si>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</si>
  <si>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</si>
  <si>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</si>
  <si>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</si>
  <si>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</si>
  <si>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</si>
  <si>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</si>
  <si>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</si>
  <si>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</si>
  <si>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</si>
  <si>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</si>
  <si>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</si>
  <si>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</si>
  <si>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</si>
  <si>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</si>
  <si>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</si>
  <si>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</si>
  <si>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</si>
  <si>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</si>
  <si>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</si>
  <si>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</si>
  <si>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</si>
  <si>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</si>
  <si>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</si>
  <si>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</si>
  <si>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</si>
  <si>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</si>
  <si>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</si>
  <si>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</si>
  <si>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</si>
  <si>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</si>
  <si>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</si>
  <si>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</si>
  <si>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</si>
  <si>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</si>
  <si>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</si>
  <si>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</si>
  <si>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</si>
  <si>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</si>
  <si>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</si>
  <si>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</si>
  <si>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</si>
  <si>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</si>
  <si>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</si>
  <si>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</si>
  <si>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</si>
  <si>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</si>
  <si>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</si>
  <si>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</si>
  <si>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</si>
  <si>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</si>
  <si>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</si>
  <si>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</si>
  <si>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</si>
  <si>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</si>
  <si>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</si>
  <si>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</si>
  <si>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</si>
  <si>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</si>
  <si>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</si>
  <si>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</si>
  <si>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</si>
  <si>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</si>
  <si>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</si>
  <si>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</si>
  <si>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</si>
  <si>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</si>
  <si>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</si>
  <si>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</si>
  <si>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</si>
  <si>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</si>
  <si>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</si>
  <si>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</si>
  <si>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</si>
  <si>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</si>
  <si>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</si>
  <si>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</si>
  <si>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</si>
  <si>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</si>
  <si>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</si>
  <si>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</si>
  <si>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</si>
  <si>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</si>
  <si>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</si>
  <si>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</si>
  <si>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</si>
  <si>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</si>
  <si>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</si>
  <si>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</si>
  <si>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</si>
  <si>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</si>
  <si>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</si>
  <si>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</si>
  <si>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</si>
  <si>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</si>
  <si>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</si>
  <si>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</si>
  <si>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</si>
  <si>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</si>
  <si>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</si>
  <si>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</si>
  <si>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</si>
  <si>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</si>
  <si>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</si>
  <si>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</si>
  <si>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</si>
  <si>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</si>
  <si>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</si>
  <si>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</si>
  <si>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</si>
  <si>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</si>
  <si>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</si>
  <si>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</si>
  <si>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</si>
  <si>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</si>
  <si>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</si>
  <si>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</si>
  <si>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</si>
  <si>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</si>
  <si>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</si>
  <si>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</si>
  <si>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</si>
  <si>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</si>
  <si>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</si>
  <si>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</si>
  <si>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</si>
  <si>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</si>
  <si>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</si>
  <si>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</si>
  <si>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</si>
  <si>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</si>
  <si>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</si>
  <si>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</si>
  <si>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</si>
  <si>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</si>
  <si>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</si>
  <si>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</si>
  <si>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</si>
  <si>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</si>
  <si>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</si>
  <si>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</si>
  <si>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</si>
  <si>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</si>
  <si>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</si>
  <si>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</si>
  <si>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</si>
  <si>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</si>
  <si>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</si>
  <si>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</si>
  <si>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</si>
  <si>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</si>
  <si>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</si>
  <si>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</si>
  <si>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</si>
  <si>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</si>
  <si>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</si>
  <si>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</si>
  <si>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</si>
  <si>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</si>
  <si>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</si>
  <si>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</si>
  <si>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</si>
  <si>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</si>
  <si>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</si>
  <si>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</si>
  <si>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</si>
  <si>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</si>
  <si>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</si>
  <si>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</si>
  <si>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</si>
  <si>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</si>
  <si>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</si>
  <si>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</si>
  <si>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</si>
  <si>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</si>
  <si>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</si>
  <si>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</si>
  <si>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</si>
  <si>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</si>
  <si>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</si>
  <si>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</si>
  <si>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</si>
  <si>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</si>
  <si>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</si>
  <si>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</si>
  <si>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</si>
  <si>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</si>
  <si>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</si>
  <si>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</si>
  <si>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</si>
  <si>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</si>
  <si>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</si>
  <si>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</si>
  <si>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</si>
  <si>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</si>
  <si>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</si>
  <si>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</si>
  <si>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</si>
  <si>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</si>
  <si>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</si>
  <si>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</si>
  <si>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</si>
  <si>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</si>
  <si>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</si>
  <si>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</si>
  <si>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</si>
  <si>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</si>
  <si>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</si>
  <si>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</si>
  <si>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</si>
  <si>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</si>
  <si>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</si>
  <si>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</si>
  <si>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</si>
  <si>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</si>
  <si>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</si>
  <si>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</si>
  <si>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</si>
  <si>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</si>
  <si>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</si>
  <si>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</si>
  <si>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</si>
  <si>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</si>
  <si>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</si>
  <si>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</si>
  <si>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</si>
  <si>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</si>
  <si>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</si>
  <si>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</si>
  <si>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</si>
  <si>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</si>
  <si>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</si>
  <si>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</si>
  <si>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</si>
  <si>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</si>
  <si>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</si>
  <si>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</si>
  <si>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</si>
  <si>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</si>
  <si>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</si>
  <si>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</si>
  <si>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</si>
  <si>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</si>
  <si>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</si>
  <si>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</si>
  <si>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</si>
  <si>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</si>
  <si>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</si>
  <si>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</si>
  <si>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</si>
  <si>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</si>
  <si>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</si>
  <si>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</si>
  <si>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</si>
  <si>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</si>
  <si>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</si>
  <si>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</si>
  <si>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</si>
  <si>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</si>
  <si>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</si>
  <si>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</si>
  <si>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</si>
  <si>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</si>
  <si>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</si>
  <si>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</si>
  <si>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</si>
  <si>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</si>
  <si>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</si>
  <si>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</si>
  <si>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</si>
  <si>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</si>
  <si>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</si>
  <si>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</si>
  <si>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</si>
  <si>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</si>
  <si>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</si>
  <si>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</si>
  <si>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</si>
  <si>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</si>
  <si>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</si>
  <si>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</si>
  <si>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</si>
  <si>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</si>
  <si>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</si>
  <si>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</si>
  <si>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</si>
  <si>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</si>
  <si>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</si>
  <si>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</si>
  <si>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</si>
  <si>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</si>
  <si>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</si>
  <si>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</si>
  <si>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</si>
  <si>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</si>
  <si>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</si>
  <si>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</si>
  <si>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</si>
  <si>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</si>
  <si>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</si>
  <si>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</si>
  <si>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</si>
  <si>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</si>
  <si>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</si>
  <si>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</si>
  <si>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</si>
  <si>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</si>
  <si>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</si>
  <si>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</si>
  <si>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</si>
  <si>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</si>
  <si>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</si>
  <si>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</si>
  <si>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</si>
  <si>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</si>
  <si>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</si>
  <si>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</si>
  <si>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</si>
  <si>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</si>
  <si>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</si>
  <si>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</si>
  <si>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</si>
  <si>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</si>
  <si>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</si>
  <si>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</si>
  <si>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</si>
  <si>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</si>
  <si>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</si>
  <si>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</si>
  <si>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</si>
  <si>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</si>
  <si>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</si>
  <si>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</si>
  <si>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</si>
  <si>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</si>
  <si>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</si>
  <si>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</si>
  <si>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</si>
  <si>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</si>
  <si>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</si>
  <si>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</si>
  <si>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</si>
  <si>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</si>
  <si>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</si>
  <si>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</si>
  <si>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</si>
  <si>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</si>
  <si>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</si>
  <si>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</si>
  <si>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</si>
  <si>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</si>
  <si>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</si>
  <si>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</si>
  <si>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</si>
  <si>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</si>
  <si>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</si>
  <si>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</si>
  <si>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</si>
  <si>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</si>
  <si>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</si>
  <si>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</si>
  <si>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</si>
  <si>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</si>
  <si>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</si>
  <si>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</si>
  <si>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</si>
  <si>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</si>
  <si>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</si>
  <si>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</si>
  <si>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</si>
  <si>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</si>
  <si>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</si>
  <si>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</si>
  <si>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</si>
  <si>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</si>
  <si>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</si>
  <si>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</si>
  <si>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</si>
  <si>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</si>
  <si>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</si>
  <si>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</si>
  <si>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</si>
  <si>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</si>
  <si>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</si>
  <si>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</si>
  <si>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</si>
  <si>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</si>
  <si>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</si>
  <si>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</si>
  <si>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</si>
  <si>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</si>
  <si>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</si>
  <si>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</si>
  <si>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</si>
  <si>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</si>
  <si>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</si>
  <si>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</si>
  <si>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</si>
  <si>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</si>
  <si>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</si>
  <si>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</si>
  <si>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</si>
  <si>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</si>
  <si>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</si>
  <si>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</si>
  <si>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</si>
  <si>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</si>
  <si>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</si>
  <si>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</si>
  <si>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</si>
  <si>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</si>
  <si>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</si>
  <si>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</si>
  <si>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</si>
  <si>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</si>
  <si>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</si>
  <si>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</si>
  <si>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</si>
  <si>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</si>
  <si>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</si>
  <si>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</si>
  <si>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</si>
  <si>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</si>
  <si>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</si>
  <si>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</si>
  <si>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</si>
  <si>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</si>
  <si>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</si>
  <si>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</si>
  <si>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</si>
  <si>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</si>
  <si>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</si>
  <si>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</si>
  <si>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</si>
  <si>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</si>
  <si>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</si>
  <si>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</si>
  <si>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</si>
  <si>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</si>
  <si>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</si>
  <si>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</si>
  <si>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</si>
  <si>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</si>
  <si>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</si>
  <si>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</si>
  <si>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</si>
  <si>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</si>
  <si>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</si>
  <si>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</si>
  <si>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</si>
  <si>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</si>
  <si>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</si>
  <si>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</si>
  <si>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</si>
  <si>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</si>
  <si>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</si>
  <si>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</si>
  <si>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</si>
  <si>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</si>
  <si>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</si>
  <si>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</si>
  <si>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</si>
  <si>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</si>
  <si>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</si>
  <si>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</si>
  <si>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</si>
  <si>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</si>
  <si>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</si>
  <si>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</si>
  <si>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</si>
  <si>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</si>
  <si>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</si>
  <si>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</si>
  <si>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</si>
  <si>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</si>
  <si>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</si>
  <si>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</si>
  <si>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</si>
  <si>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</si>
  <si>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</si>
  <si>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</si>
  <si>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</si>
  <si>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</si>
  <si>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</si>
  <si>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</si>
  <si>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</si>
  <si>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</si>
  <si>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</si>
  <si>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</si>
  <si>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</si>
  <si>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</si>
  <si>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</si>
  <si>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</si>
  <si>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</si>
  <si>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</si>
  <si>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</si>
  <si>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</si>
  <si>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</si>
  <si>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</si>
  <si>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</si>
  <si>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</si>
  <si>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</si>
  <si>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</si>
  <si>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</si>
  <si>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</si>
  <si>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</si>
  <si>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</si>
  <si>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</si>
  <si>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</si>
  <si>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</si>
  <si>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</si>
  <si>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</si>
  <si>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</si>
  <si>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</si>
  <si>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</si>
  <si>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</si>
  <si>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</si>
  <si>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</si>
  <si>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</si>
  <si>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</si>
  <si>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</si>
  <si>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</si>
  <si>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</si>
  <si>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</si>
  <si>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</si>
  <si>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</si>
  <si>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</si>
  <si>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</si>
  <si>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</si>
  <si>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</si>
  <si>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</si>
  <si>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</si>
  <si>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</si>
  <si>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</si>
  <si>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</si>
  <si>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</si>
  <si>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</si>
  <si>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</si>
  <si>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</si>
  <si>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</si>
  <si>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</si>
  <si>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</si>
  <si>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</si>
  <si>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</si>
  <si>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</si>
  <si>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</si>
  <si>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</si>
  <si>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</si>
  <si>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</si>
  <si>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</si>
  <si>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</si>
  <si>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</si>
  <si>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</si>
  <si>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</si>
  <si>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</si>
  <si>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</si>
  <si>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</si>
  <si>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</si>
  <si>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</si>
  <si>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</si>
  <si>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</si>
  <si>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</si>
  <si>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</si>
  <si>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</si>
  <si>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</si>
  <si>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</si>
  <si>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</si>
  <si>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</si>
  <si>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</si>
  <si>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</si>
  <si>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</si>
  <si>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</si>
  <si>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</si>
  <si>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</si>
  <si>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</si>
  <si>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</si>
  <si>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</si>
  <si>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</si>
  <si>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</si>
  <si>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</si>
  <si>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</si>
  <si>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</si>
  <si>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</si>
  <si>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</si>
  <si>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</si>
  <si>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</si>
  <si>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</si>
  <si>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</si>
  <si>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</si>
  <si>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</si>
  <si>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</si>
  <si>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</si>
  <si>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</si>
  <si>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</si>
  <si>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</si>
  <si>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</si>
  <si>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</si>
  <si>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</si>
  <si>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</si>
  <si>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</si>
  <si>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</si>
  <si>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</si>
  <si>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</si>
  <si>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</si>
  <si>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</si>
  <si>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</si>
  <si>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</si>
  <si>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</si>
  <si>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</si>
  <si>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</si>
  <si>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</si>
  <si>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</si>
  <si>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</si>
  <si>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</si>
  <si>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</si>
  <si>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</si>
  <si>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</si>
  <si>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</si>
  <si>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</si>
  <si>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</si>
  <si>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</si>
  <si>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</si>
  <si>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</si>
  <si>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</si>
  <si>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</si>
  <si>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</si>
  <si>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</si>
  <si>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</si>
  <si>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</si>
  <si>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</si>
  <si>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</si>
  <si>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</si>
  <si>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</si>
  <si>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</si>
  <si>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</si>
  <si>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</si>
  <si>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</si>
  <si>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</si>
  <si>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</si>
  <si>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</si>
  <si>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</si>
  <si>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</si>
  <si>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</si>
  <si>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</si>
  <si>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</si>
  <si>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</si>
  <si>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</si>
  <si>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</si>
  <si>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</si>
  <si>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</si>
  <si>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</si>
  <si>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</si>
  <si>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</si>
  <si>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</si>
  <si>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</si>
  <si>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</si>
  <si>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</si>
  <si>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</si>
  <si>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</si>
  <si>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</si>
  <si>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</si>
  <si>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</si>
  <si>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</si>
  <si>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</si>
  <si>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</si>
  <si>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</si>
  <si>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</si>
  <si>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</si>
  <si>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</si>
  <si>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</si>
  <si>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</si>
  <si>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</si>
  <si>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</si>
  <si>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</si>
  <si>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</si>
  <si>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</si>
  <si>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</si>
  <si>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</si>
  <si>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</si>
  <si>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</si>
  <si>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</si>
  <si>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</si>
  <si>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</si>
  <si>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</si>
  <si>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</si>
  <si>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</si>
  <si>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</si>
  <si>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</si>
  <si>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</si>
  <si>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</si>
  <si>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</si>
  <si>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</si>
  <si>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</si>
  <si>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</si>
  <si>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</si>
  <si>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</si>
  <si>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</si>
  <si>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</si>
  <si>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</si>
  <si>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</si>
  <si>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</si>
  <si>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</si>
  <si>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</si>
  <si>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</si>
  <si>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</si>
  <si>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</si>
  <si>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</si>
  <si>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</si>
  <si>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</si>
  <si>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</si>
  <si>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</si>
  <si>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</si>
  <si>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</si>
  <si>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</si>
  <si>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</si>
  <si>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</si>
  <si>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</si>
  <si>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</si>
  <si>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</si>
  <si>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</si>
  <si>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</si>
  <si>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</si>
  <si>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</si>
  <si>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</si>
  <si>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</si>
  <si>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</si>
  <si>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</si>
  <si>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</si>
  <si>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</si>
  <si>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</si>
  <si>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</si>
  <si>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</si>
  <si>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</si>
  <si>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</si>
  <si>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</si>
  <si>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</si>
  <si>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</si>
  <si>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</si>
  <si>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</si>
  <si>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</si>
  <si>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</si>
  <si>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</si>
  <si>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</si>
  <si>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</si>
  <si>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</si>
  <si>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</si>
  <si>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</si>
  <si>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</si>
  <si>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</si>
  <si>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</si>
  <si>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</si>
  <si>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</si>
  <si>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</si>
  <si>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</si>
  <si>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</si>
  <si>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</si>
  <si>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</si>
  <si>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</si>
  <si>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</si>
  <si>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</si>
  <si>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</si>
  <si>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</si>
  <si>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</si>
  <si>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</si>
  <si>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</si>
  <si>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</si>
  <si>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</si>
  <si>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</si>
  <si>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</si>
  <si>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</si>
  <si>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</si>
  <si>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</si>
  <si>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</si>
  <si>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</si>
  <si>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</si>
  <si>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</si>
  <si>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</si>
  <si>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</si>
  <si>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</si>
  <si>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</si>
  <si>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</si>
  <si>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</si>
  <si>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</si>
  <si>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</si>
  <si>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</si>
  <si>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</si>
  <si>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</si>
  <si>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</si>
  <si>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</si>
  <si>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</si>
  <si>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</si>
  <si>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</si>
  <si>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</si>
  <si>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</si>
  <si>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</si>
  <si>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</si>
  <si>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</si>
  <si>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</si>
  <si>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</si>
  <si>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</si>
  <si>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</si>
  <si>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</si>
  <si>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</si>
  <si>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</si>
  <si>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</si>
  <si>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</si>
  <si>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</si>
  <si>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</si>
  <si>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</si>
  <si>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</si>
  <si>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</si>
  <si>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</si>
  <si>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</si>
  <si>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</si>
  <si>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</si>
  <si>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</si>
  <si>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</si>
  <si>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</si>
  <si>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</si>
  <si>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</si>
  <si>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</si>
  <si>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</si>
  <si>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</si>
  <si>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</si>
  <si>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</si>
  <si>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</si>
  <si>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</si>
  <si>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</si>
  <si>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</si>
  <si>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</si>
  <si>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</si>
  <si>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</si>
  <si>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</si>
  <si>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</si>
  <si>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</si>
  <si>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</si>
  <si>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</si>
  <si>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</si>
  <si>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</si>
  <si>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</si>
  <si>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</si>
  <si>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</si>
  <si>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</si>
  <si>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</si>
  <si>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</si>
  <si>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</si>
  <si>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</si>
  <si>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</si>
  <si>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</si>
  <si>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</si>
  <si>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</si>
  <si>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</si>
  <si>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</si>
  <si>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</si>
  <si>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</si>
  <si>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</si>
  <si>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</si>
  <si>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</si>
  <si>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</si>
  <si>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</si>
  <si>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</si>
  <si>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</si>
  <si>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</si>
  <si>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</si>
  <si>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</si>
  <si>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</si>
  <si>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</si>
  <si>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</si>
  <si>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</si>
  <si>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</si>
  <si>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</si>
  <si>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</si>
  <si>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</si>
  <si>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</si>
  <si>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</si>
  <si>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</si>
  <si>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</si>
  <si>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</si>
  <si>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</si>
  <si>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</si>
  <si>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</si>
  <si>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</si>
  <si>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</si>
  <si>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</si>
  <si>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</si>
  <si>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</si>
  <si>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</si>
  <si>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</si>
  <si>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</si>
  <si>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</si>
  <si>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</si>
  <si>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</si>
  <si>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</si>
  <si>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</si>
  <si>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</si>
  <si>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</si>
  <si>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</si>
  <si>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</si>
  <si>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</si>
  <si>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</si>
  <si>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</si>
  <si>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</si>
  <si>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</si>
  <si>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</si>
  <si>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</si>
  <si>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</si>
  <si>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</si>
  <si>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</si>
  <si>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</si>
  <si>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</si>
  <si>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</si>
  <si>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</si>
  <si>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</si>
  <si>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</si>
  <si>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</si>
  <si>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</si>
  <si>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</si>
  <si>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</si>
  <si>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</si>
  <si>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</si>
  <si>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</si>
  <si>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</si>
  <si>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</si>
  <si>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</si>
  <si>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</si>
  <si>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</si>
  <si>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</si>
  <si>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</si>
  <si>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</si>
  <si>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</si>
  <si>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</si>
  <si>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</si>
  <si>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</si>
  <si>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</si>
  <si>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</si>
  <si>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</si>
  <si>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</si>
  <si>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</si>
  <si>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</si>
  <si>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</si>
  <si>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</si>
  <si>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</si>
  <si>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</si>
  <si>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</si>
  <si>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</si>
  <si>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</si>
  <si>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</si>
  <si>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</si>
  <si>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</si>
  <si>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</si>
  <si>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</si>
  <si>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</si>
  <si>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</si>
  <si>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</si>
  <si>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</si>
  <si>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</si>
  <si>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</si>
  <si>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</si>
  <si>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</si>
  <si>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</si>
  <si>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</si>
  <si>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</si>
  <si>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</si>
  <si>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</si>
  <si>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</si>
  <si>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</si>
  <si>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</si>
  <si>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</si>
  <si>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</si>
  <si>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</si>
  <si>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</si>
  <si>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</si>
  <si>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</si>
  <si>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</si>
  <si>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</si>
  <si>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</si>
  <si>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</si>
  <si>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</si>
  <si>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</si>
  <si>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</si>
  <si>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</si>
  <si>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</si>
  <si>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</si>
  <si>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</si>
  <si>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</si>
  <si>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</si>
  <si>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</si>
  <si>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</si>
  <si>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</si>
  <si>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</si>
  <si>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</si>
  <si>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</si>
  <si>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</si>
  <si>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</si>
  <si>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</si>
  <si>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</si>
  <si>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</si>
  <si>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</si>
  <si>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</si>
  <si>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</si>
  <si>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</si>
  <si>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</si>
  <si>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</si>
  <si>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</si>
  <si>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</si>
  <si>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</si>
  <si>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</si>
  <si>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</si>
  <si>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</si>
  <si>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</si>
  <si>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</si>
  <si>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</si>
  <si>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</si>
  <si>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</si>
  <si>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</si>
  <si>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</si>
  <si>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</si>
  <si>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</si>
  <si>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</si>
  <si>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</si>
  <si>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</si>
  <si>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</si>
  <si>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</si>
  <si>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</si>
  <si>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</si>
  <si>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</si>
  <si>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</si>
  <si>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</si>
  <si>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</si>
  <si>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</si>
  <si>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</si>
  <si>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</si>
  <si>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</si>
  <si>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</si>
  <si>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</si>
  <si>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</si>
  <si>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</si>
  <si>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</si>
  <si>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</si>
  <si>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</si>
  <si>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</si>
  <si>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</si>
  <si>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</si>
  <si>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</si>
  <si>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</si>
  <si>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</si>
  <si>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</si>
  <si>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</si>
  <si>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</si>
  <si>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</si>
  <si>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</si>
  <si>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</si>
  <si>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</si>
  <si>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</si>
  <si>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</si>
  <si>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</si>
  <si>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</si>
  <si>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</si>
  <si>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</si>
  <si>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</si>
  <si>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</si>
  <si>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</si>
  <si>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</si>
  <si>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</si>
  <si>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</si>
  <si>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</si>
  <si>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</si>
  <si>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</si>
  <si>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</si>
  <si>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</si>
  <si>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</si>
  <si>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</si>
  <si>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</si>
  <si>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</si>
  <si>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</si>
  <si>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</si>
  <si>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</si>
  <si>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</si>
  <si>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</si>
  <si>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</si>
  <si>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</si>
  <si>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</si>
  <si>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</si>
  <si>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</si>
  <si>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</si>
  <si>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</si>
  <si>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</si>
  <si>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</si>
  <si>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</si>
  <si>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</si>
  <si>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</si>
  <si>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</si>
  <si>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</si>
  <si>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</si>
  <si>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</si>
  <si>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</si>
  <si>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</si>
  <si>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</si>
  <si>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</si>
  <si>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</si>
  <si>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</si>
  <si>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</si>
  <si>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</si>
  <si>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</si>
  <si>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</si>
  <si>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</si>
  <si>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</si>
  <si>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</si>
  <si>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</si>
  <si>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</si>
  <si>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</si>
  <si>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</si>
  <si>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</si>
  <si>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</si>
  <si>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</si>
  <si>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</si>
  <si>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</si>
  <si>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</si>
  <si>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</si>
  <si>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</si>
  <si>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</si>
  <si>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</si>
  <si>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</si>
  <si>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</si>
  <si>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</si>
  <si>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</si>
  <si>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</si>
  <si>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</si>
  <si>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</si>
  <si>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</si>
  <si>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</si>
  <si>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</si>
  <si>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</si>
  <si>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</si>
  <si>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</si>
  <si>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</si>
  <si>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</si>
  <si>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</si>
  <si>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</si>
  <si>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</si>
  <si>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</si>
  <si>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</si>
  <si>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</si>
  <si>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</si>
  <si>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</si>
  <si>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</si>
  <si>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</si>
  <si>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</si>
  <si>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</si>
  <si>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</si>
  <si>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</si>
  <si>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</si>
  <si>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</si>
  <si>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</si>
  <si>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</si>
  <si>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</si>
  <si>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</si>
  <si>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</si>
  <si>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</si>
  <si>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</si>
  <si>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</si>
  <si>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</si>
  <si>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</si>
  <si>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</si>
  <si>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</si>
  <si>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</si>
  <si>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</si>
  <si>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</si>
  <si>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</si>
  <si>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</si>
  <si>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</si>
  <si>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</si>
  <si>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</si>
  <si>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</si>
  <si>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</si>
  <si>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</si>
  <si>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</si>
  <si>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</si>
  <si>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</si>
  <si>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</si>
  <si>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</si>
  <si>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</si>
  <si>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</si>
  <si>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</si>
  <si>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</si>
  <si>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</si>
  <si>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</si>
  <si>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</si>
  <si>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</si>
  <si>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</si>
  <si>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</si>
  <si>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</si>
  <si>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</si>
  <si>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</si>
  <si>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</si>
  <si>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</si>
  <si>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</si>
  <si>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</si>
  <si>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</si>
  <si>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</si>
  <si>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</si>
  <si>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</si>
  <si>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</si>
  <si>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</si>
  <si>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</si>
  <si>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</si>
  <si>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</si>
  <si>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</si>
  <si>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</si>
  <si>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</si>
  <si>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</si>
  <si>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</si>
  <si>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</si>
  <si>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</si>
  <si>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</si>
  <si>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</si>
  <si>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</si>
  <si>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</si>
  <si>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</si>
  <si>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</si>
  <si>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</si>
  <si>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</si>
  <si>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</si>
  <si>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</si>
  <si>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</si>
  <si>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</si>
  <si>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</si>
  <si>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</si>
  <si>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</si>
  <si>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</si>
  <si>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</si>
  <si>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</si>
  <si>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</si>
  <si>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</si>
  <si>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</si>
  <si>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</si>
  <si>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</si>
  <si>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</si>
  <si>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</si>
  <si>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</si>
  <si>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</si>
  <si>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</si>
  <si>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</si>
  <si>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</si>
  <si>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</si>
  <si>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</si>
  <si>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</si>
  <si>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</si>
  <si>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</si>
  <si>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</si>
  <si>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</si>
  <si>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</si>
  <si>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</si>
  <si>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</si>
  <si>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</si>
  <si>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</si>
  <si>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</si>
  <si>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</si>
  <si>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</si>
  <si>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</si>
  <si>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</si>
  <si>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</si>
  <si>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</si>
  <si>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</si>
  <si>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</si>
  <si>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</si>
  <si>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</si>
  <si>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</si>
  <si>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</si>
  <si>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</si>
  <si>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</si>
  <si>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</si>
  <si>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</si>
  <si>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</si>
  <si>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</si>
  <si>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</si>
  <si>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</si>
  <si>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</si>
  <si>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</si>
  <si>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</si>
  <si>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</si>
  <si>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</si>
  <si>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</si>
  <si>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</si>
  <si>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</si>
  <si>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</si>
  <si>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</si>
  <si>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</si>
  <si>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</si>
  <si>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</si>
  <si>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</si>
  <si>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</si>
  <si>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</si>
  <si>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</si>
  <si>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</si>
  <si>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</si>
  <si>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</si>
  <si>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</si>
  <si>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</si>
  <si>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</si>
  <si>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</si>
  <si>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</si>
  <si>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</si>
  <si>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</si>
  <si>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</si>
  <si>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</si>
  <si>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</si>
  <si>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</si>
  <si>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</si>
  <si>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</si>
  <si>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</si>
  <si>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</si>
  <si>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</si>
  <si>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</si>
  <si>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</si>
  <si>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</si>
  <si>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</si>
  <si>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</si>
  <si>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</si>
  <si>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</si>
  <si>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</si>
  <si>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</si>
  <si>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</si>
  <si>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</si>
  <si>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</si>
  <si>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</si>
  <si>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</si>
  <si>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</si>
  <si>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</si>
  <si>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</si>
  <si>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</si>
  <si>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</si>
  <si>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</si>
  <si>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</si>
  <si>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</si>
  <si>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</si>
  <si>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</si>
  <si>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</si>
  <si>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</si>
  <si>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</si>
  <si>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</si>
  <si>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</si>
  <si>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</si>
  <si>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</si>
  <si>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</si>
  <si>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</si>
  <si>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</si>
  <si>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</si>
  <si>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</si>
  <si>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</si>
  <si>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</si>
  <si>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</si>
  <si>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</si>
  <si>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</si>
  <si>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</si>
  <si>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</si>
  <si>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</si>
  <si>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</si>
  <si>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</si>
  <si>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</si>
  <si>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</si>
  <si>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</si>
  <si>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</si>
  <si>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</si>
  <si>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</si>
  <si>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</si>
  <si>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</si>
  <si>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</si>
  <si>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</si>
  <si>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</si>
  <si>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</si>
  <si>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</si>
  <si>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</si>
  <si>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</si>
  <si>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</si>
  <si>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</si>
  <si>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</si>
  <si>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</si>
  <si>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</si>
  <si>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</si>
  <si>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</si>
  <si>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</si>
  <si>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</si>
  <si>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</si>
  <si>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</si>
  <si>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</si>
  <si>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</si>
  <si>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</si>
  <si>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</si>
  <si>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</si>
  <si>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</si>
  <si>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</si>
  <si>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</si>
  <si>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</si>
  <si>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</si>
  <si>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</si>
  <si>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</si>
  <si>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</si>
  <si>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</si>
  <si>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</si>
  <si>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</si>
  <si>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</si>
  <si>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</si>
  <si>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</si>
  <si>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</si>
  <si>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</si>
  <si>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</si>
  <si>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</si>
  <si>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</si>
  <si>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</si>
  <si>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</si>
  <si>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</si>
  <si>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</si>
  <si>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</si>
  <si>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</si>
  <si>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</si>
  <si>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</si>
  <si>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</si>
  <si>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</si>
  <si>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</si>
  <si>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</si>
  <si>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</si>
  <si>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</si>
  <si>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</si>
  <si>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</si>
  <si>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</si>
  <si>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</si>
  <si>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</si>
  <si>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</si>
  <si>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</si>
  <si>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</si>
  <si>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</si>
  <si>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</si>
  <si>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</si>
  <si>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</si>
  <si>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</si>
  <si>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</si>
  <si>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</si>
  <si>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</si>
  <si>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</si>
  <si>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</si>
  <si>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</si>
  <si>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</si>
  <si>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</si>
  <si>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</si>
  <si>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</si>
  <si>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</si>
  <si>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</si>
  <si>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</si>
  <si>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</si>
  <si>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</si>
  <si>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</si>
  <si>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</si>
  <si>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</si>
  <si>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</si>
  <si>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</si>
  <si>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</si>
  <si>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</si>
  <si>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</si>
  <si>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</si>
  <si>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</si>
  <si>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</si>
  <si>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</si>
  <si>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</si>
  <si>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</si>
  <si>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</si>
  <si>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</si>
  <si>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</si>
  <si>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</si>
  <si>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</si>
  <si>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</si>
  <si>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</si>
  <si>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</si>
  <si>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</si>
  <si>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</si>
  <si>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</si>
  <si>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</si>
  <si>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</si>
  <si>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</si>
  <si>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</si>
  <si>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</si>
  <si>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</si>
  <si>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</si>
  <si>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</si>
  <si>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</si>
  <si>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</si>
  <si>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</si>
  <si>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</si>
  <si>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</si>
  <si>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</si>
  <si>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</si>
  <si>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</si>
  <si>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</si>
  <si>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</si>
  <si>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</si>
  <si>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</si>
  <si>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</si>
  <si>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</si>
  <si>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</si>
  <si>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</si>
  <si>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</si>
  <si>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</si>
  <si>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</si>
  <si>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</si>
  <si>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</si>
  <si>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</si>
  <si>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</si>
  <si>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</si>
  <si>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</si>
  <si>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</si>
  <si>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</si>
  <si>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</si>
  <si>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</si>
  <si>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</si>
  <si>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</si>
  <si>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</si>
  <si>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</si>
  <si>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</si>
  <si>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</si>
  <si>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</si>
  <si>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</si>
  <si>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</si>
  <si>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</si>
  <si>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</si>
  <si>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</si>
  <si>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</si>
  <si>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</si>
  <si>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</si>
  <si>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</si>
  <si>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</si>
  <si>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</si>
  <si>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</si>
  <si>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</si>
  <si>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</si>
  <si>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</si>
  <si>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</si>
  <si>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</si>
  <si>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</si>
  <si>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</si>
  <si>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</si>
  <si>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</si>
  <si>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</si>
  <si>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</si>
  <si>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</si>
  <si>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</si>
  <si>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</si>
  <si>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</si>
  <si>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</si>
  <si>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</si>
  <si>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</si>
  <si>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</si>
  <si>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</si>
  <si>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</si>
  <si>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</si>
  <si>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</si>
  <si>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</si>
  <si>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</si>
  <si>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</si>
  <si>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</si>
  <si>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</si>
  <si>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</si>
  <si>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</si>
  <si>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</si>
  <si>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</si>
  <si>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</si>
  <si>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</si>
  <si>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</si>
  <si>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</si>
  <si>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</si>
  <si>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</si>
  <si>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</si>
  <si>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</si>
  <si>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</si>
  <si>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</si>
  <si>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</si>
  <si>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</si>
  <si>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</si>
  <si>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</si>
  <si>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</si>
  <si>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</si>
  <si>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</si>
  <si>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</si>
  <si>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</si>
  <si>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</si>
  <si>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</si>
  <si>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</si>
  <si>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</si>
  <si>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</si>
  <si>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</si>
  <si>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</si>
  <si>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</si>
  <si>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</si>
  <si>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</si>
  <si>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</si>
  <si>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</si>
  <si>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</si>
  <si>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</si>
  <si>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</si>
  <si>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</si>
  <si>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</si>
  <si>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</si>
  <si>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</si>
  <si>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</si>
  <si>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</si>
  <si>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</si>
  <si>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</si>
  <si>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</si>
  <si>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</si>
  <si>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</si>
  <si>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</si>
  <si>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</si>
  <si>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</si>
  <si>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</si>
  <si>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</si>
  <si>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</si>
  <si>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</si>
  <si>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</si>
  <si>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</si>
  <si>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</si>
  <si>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</si>
  <si>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</si>
  <si>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</si>
  <si>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</si>
  <si>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</si>
  <si>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</si>
  <si>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</si>
  <si>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</si>
  <si>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</si>
  <si>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</si>
  <si>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</si>
  <si>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</si>
  <si>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</si>
  <si>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</si>
  <si>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</si>
  <si>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</si>
  <si>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</si>
  <si>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</si>
  <si>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</si>
  <si>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</si>
  <si>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</si>
  <si>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</si>
  <si>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</si>
  <si>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</si>
  <si>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</si>
  <si>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</si>
  <si>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</si>
  <si>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</si>
  <si>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</si>
  <si>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</si>
  <si>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</si>
  <si>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</si>
  <si>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</si>
  <si>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</si>
  <si>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</si>
  <si>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</si>
  <si>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</si>
  <si>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</si>
  <si>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</si>
  <si>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</si>
  <si>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</si>
  <si>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</si>
  <si>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</si>
  <si>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</si>
  <si>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</si>
  <si>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</si>
  <si>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</si>
  <si>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</si>
  <si>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</si>
  <si>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</si>
  <si>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</si>
  <si>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</si>
  <si>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</si>
  <si>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</si>
  <si>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</si>
  <si>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</si>
  <si>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</si>
  <si>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</si>
  <si>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</si>
  <si>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</si>
  <si>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</si>
  <si>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</si>
  <si>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</si>
  <si>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</si>
  <si>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</si>
  <si>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</si>
  <si>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</si>
  <si>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</si>
  <si>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</si>
  <si>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</si>
  <si>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</si>
  <si>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</si>
  <si>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</si>
  <si>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</si>
  <si>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</si>
  <si>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</si>
  <si>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</si>
  <si>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</si>
  <si>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</si>
  <si>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</si>
  <si>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</si>
  <si>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</si>
  <si>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</si>
  <si>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</si>
  <si>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</si>
  <si>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</si>
  <si>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</si>
  <si>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</si>
  <si>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</si>
  <si>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</si>
  <si>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</si>
  <si>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</si>
  <si>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</si>
  <si>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</si>
  <si>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</si>
  <si>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</si>
  <si>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</si>
  <si>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</si>
  <si>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</si>
  <si>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</si>
  <si>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</si>
  <si>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</si>
  <si>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</si>
  <si>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</si>
  <si>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</si>
  <si>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</si>
  <si>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</si>
  <si>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</si>
  <si>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</si>
  <si>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</si>
  <si>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</si>
  <si>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</si>
  <si>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</si>
  <si>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</si>
  <si>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</si>
  <si>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</si>
  <si>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</si>
  <si>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</si>
  <si>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</si>
  <si>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</si>
  <si>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</si>
  <si>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</si>
  <si>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</si>
  <si>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</si>
  <si>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</si>
  <si>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</si>
  <si>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</si>
  <si>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</si>
  <si>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</si>
  <si>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</si>
  <si>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</si>
  <si>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</si>
  <si>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</si>
  <si>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</si>
  <si>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</si>
  <si>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</si>
  <si>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</si>
  <si>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</si>
  <si>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</si>
  <si>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</si>
  <si>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</si>
  <si>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</si>
  <si>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</si>
  <si>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</si>
  <si>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</si>
  <si>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</si>
  <si>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</si>
  <si>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</si>
  <si>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</si>
  <si>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</si>
  <si>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</si>
  <si>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</si>
  <si>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</si>
  <si>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</si>
  <si>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</si>
  <si>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</si>
  <si>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</si>
  <si>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</si>
  <si>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</si>
  <si>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</si>
  <si>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</si>
  <si>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</si>
  <si>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</si>
  <si>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</si>
  <si>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</si>
  <si>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</si>
  <si>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</si>
  <si>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</si>
  <si>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</si>
  <si>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</si>
  <si>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</si>
  <si>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</si>
  <si>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</si>
  <si>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</si>
  <si>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</si>
  <si>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</si>
  <si>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</si>
  <si>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</si>
  <si>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</si>
  <si>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</si>
  <si>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</si>
  <si>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</si>
  <si>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</si>
  <si>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</si>
  <si>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</si>
  <si>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</si>
  <si>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</si>
  <si>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</si>
  <si>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</si>
  <si>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</si>
  <si>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</si>
  <si>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</si>
  <si>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</si>
  <si>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</si>
  <si>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</si>
  <si>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</si>
  <si>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</si>
  <si>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</si>
  <si>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</si>
  <si>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</si>
  <si>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</si>
  <si>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</si>
  <si>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</si>
  <si>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</si>
  <si>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</si>
  <si>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</si>
  <si>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</si>
  <si>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</si>
  <si>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</si>
  <si>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</si>
  <si>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</si>
  <si>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</si>
  <si>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</si>
  <si>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</si>
  <si>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</si>
  <si>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</si>
  <si>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</si>
  <si>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</si>
  <si>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</si>
  <si>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</si>
  <si>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</si>
  <si>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</si>
  <si>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</si>
  <si>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</si>
  <si>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</si>
  <si>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</si>
  <si>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</si>
  <si>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</si>
  <si>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</si>
  <si>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</si>
  <si>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</si>
  <si>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</si>
  <si>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</si>
  <si>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</si>
  <si>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</si>
  <si>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</si>
  <si>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</si>
  <si>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</si>
  <si>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</si>
  <si>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</si>
  <si>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</si>
  <si>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</si>
  <si>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</si>
  <si>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</si>
  <si>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</si>
  <si>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</si>
  <si>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</si>
  <si>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</si>
  <si>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</si>
  <si>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</si>
  <si>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</si>
  <si>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</si>
  <si>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</si>
  <si>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</si>
  <si>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</si>
  <si>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</si>
  <si>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</si>
  <si>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</si>
  <si>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</si>
  <si>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</si>
  <si>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</si>
  <si>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</si>
  <si>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</si>
  <si>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</si>
  <si>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</si>
  <si>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</si>
  <si>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</si>
  <si>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</si>
  <si>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</si>
  <si>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</si>
  <si>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</si>
  <si>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</si>
  <si>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</si>
  <si>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</si>
  <si>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</si>
  <si>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</si>
  <si>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</si>
  <si>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</si>
  <si>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</si>
  <si>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</si>
  <si>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</si>
  <si>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</si>
  <si>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</si>
  <si>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</si>
  <si>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</si>
  <si>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</si>
  <si>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</si>
  <si>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</si>
  <si>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</si>
  <si>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</si>
  <si>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</si>
  <si>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</si>
  <si>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</si>
  <si>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</si>
  <si>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</si>
  <si>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</si>
  <si>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</si>
  <si>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</si>
  <si>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</si>
  <si>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</si>
  <si>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</si>
  <si>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</si>
  <si>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</si>
  <si>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</si>
  <si>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</si>
  <si>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</si>
  <si>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</si>
  <si>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</si>
  <si>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</si>
  <si>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</si>
  <si>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</si>
  <si>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</si>
  <si>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</si>
  <si>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</si>
  <si>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</si>
  <si>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</si>
  <si>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</si>
  <si>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</si>
  <si>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</si>
  <si>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</si>
  <si>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</si>
  <si>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</si>
  <si>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</si>
  <si>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</si>
  <si>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</si>
  <si>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</si>
  <si>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</si>
  <si>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</si>
  <si>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</si>
  <si>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</si>
  <si>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</si>
  <si>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</si>
  <si>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</si>
  <si>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</si>
  <si>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</si>
  <si>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</si>
  <si>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</si>
  <si>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</si>
  <si>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</si>
  <si>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</si>
  <si>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</si>
  <si>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</si>
  <si>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</si>
  <si>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</si>
  <si>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</si>
  <si>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</si>
  <si>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</si>
  <si>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</si>
  <si>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</si>
  <si>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</si>
  <si>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</si>
  <si>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</si>
  <si>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</si>
  <si>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</si>
  <si>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</si>
  <si>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</si>
  <si>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</si>
  <si>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</si>
  <si>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</si>
  <si>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</si>
  <si>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</si>
  <si>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</si>
  <si>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</si>
  <si>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</si>
  <si>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</si>
  <si>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</si>
  <si>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</si>
  <si>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</si>
  <si>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</si>
  <si>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</si>
  <si>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</si>
  <si>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</si>
  <si>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</si>
  <si>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</si>
  <si>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</si>
  <si>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</si>
  <si>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</si>
  <si>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</si>
  <si>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</si>
  <si>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</si>
  <si>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</si>
  <si>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</si>
  <si>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</si>
  <si>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</si>
  <si>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</si>
  <si>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</si>
  <si>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</si>
  <si>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</si>
  <si>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</si>
  <si>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</si>
  <si>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</si>
  <si>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</si>
  <si>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</si>
  <si>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</si>
  <si>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</si>
  <si>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</si>
  <si>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</si>
  <si>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</si>
  <si>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</si>
  <si>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</si>
  <si>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</si>
  <si>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</si>
  <si>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</si>
  <si>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</si>
  <si>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</si>
  <si>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</si>
  <si>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</si>
  <si>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</si>
  <si>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</si>
  <si>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</si>
  <si>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</si>
  <si>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</si>
  <si>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</si>
  <si>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</si>
  <si>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</si>
  <si>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</si>
  <si>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</si>
  <si>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</si>
  <si>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</si>
  <si>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</si>
  <si>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</si>
  <si>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</si>
  <si>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</si>
  <si>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</si>
  <si>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</si>
  <si>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</si>
  <si>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</si>
  <si>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</si>
  <si>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</si>
  <si>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</si>
  <si>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</si>
  <si>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</si>
  <si>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</si>
  <si>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</si>
  <si>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</si>
  <si>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</si>
  <si>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</si>
  <si>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</si>
  <si>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</si>
  <si>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</si>
  <si>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</si>
  <si>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</si>
  <si>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</si>
  <si>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</si>
  <si>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</si>
  <si>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</si>
  <si>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</si>
  <si>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</si>
  <si>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</si>
  <si>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</si>
  <si>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</si>
  <si>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</si>
  <si>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</si>
  <si>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</si>
  <si>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</si>
  <si>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</si>
  <si>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</si>
  <si>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</si>
  <si>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</si>
  <si>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</si>
  <si>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</si>
  <si>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</si>
  <si>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</si>
  <si>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</si>
  <si>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</si>
  <si>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</si>
  <si>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</si>
  <si>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</si>
  <si>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</si>
  <si>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</si>
  <si>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</si>
  <si>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</si>
  <si>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</si>
  <si>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</si>
  <si>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</si>
  <si>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</si>
  <si>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</si>
  <si>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</si>
  <si>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</si>
  <si>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</si>
  <si>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</si>
  <si>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</si>
  <si>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</si>
  <si>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</si>
  <si>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</si>
  <si>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</si>
  <si>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</si>
  <si>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</si>
  <si>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</si>
  <si>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</si>
  <si>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</si>
  <si>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</si>
  <si>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</si>
  <si>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</si>
  <si>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</si>
  <si>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</si>
  <si>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</si>
  <si>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</si>
  <si>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</si>
  <si>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</si>
  <si>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</si>
  <si>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</si>
  <si>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</si>
  <si>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</si>
  <si>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</si>
  <si>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</si>
  <si>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</si>
  <si>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</si>
  <si>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</si>
  <si>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</si>
  <si>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</si>
  <si>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</si>
  <si>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</si>
  <si>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</si>
  <si>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</si>
  <si>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</si>
  <si>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</si>
  <si>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</si>
  <si>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</si>
  <si>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</si>
  <si>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</si>
  <si>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</si>
  <si>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</si>
  <si>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</si>
  <si>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</si>
  <si>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</si>
  <si>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</si>
  <si>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</si>
  <si>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</si>
  <si>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</si>
  <si>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</si>
  <si>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</si>
  <si>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</si>
  <si>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</si>
  <si>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</si>
  <si>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</si>
  <si>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</si>
  <si>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</si>
  <si>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</si>
  <si>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</si>
  <si>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</si>
  <si>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</si>
  <si>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</si>
  <si>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</si>
  <si>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</si>
  <si>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</si>
  <si>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</si>
  <si>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</si>
  <si>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</si>
  <si>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</si>
  <si>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</si>
  <si>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</si>
  <si>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</si>
  <si>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</si>
  <si>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</si>
  <si>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</si>
  <si>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</si>
  <si>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</si>
  <si>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</si>
  <si>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</si>
  <si>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</si>
  <si>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</si>
  <si>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</si>
  <si>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</si>
  <si>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</si>
  <si>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</si>
  <si>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</si>
  <si>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</si>
  <si>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</si>
  <si>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</si>
  <si>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</si>
  <si>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</si>
  <si>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</si>
  <si>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</si>
  <si>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</si>
  <si>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</si>
  <si>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</si>
  <si>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</si>
  <si>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</si>
  <si>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</si>
  <si>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</si>
  <si>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</si>
  <si>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</si>
  <si>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</si>
  <si>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</si>
  <si>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</si>
  <si>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</si>
  <si>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</si>
  <si>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</si>
  <si>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</si>
  <si>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</si>
  <si>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</si>
  <si>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</si>
  <si>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</si>
  <si>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</si>
  <si>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</si>
  <si>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</si>
  <si>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</si>
  <si>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</si>
  <si>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</si>
  <si>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</si>
  <si>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</si>
  <si>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</si>
  <si>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</si>
  <si>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</si>
  <si>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</si>
  <si>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</si>
  <si>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</si>
  <si>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</si>
  <si>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</si>
  <si>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</si>
  <si>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</si>
  <si>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</si>
  <si>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</si>
  <si>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</si>
  <si>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</si>
  <si>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</si>
  <si>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</si>
  <si>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</si>
  <si>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</si>
  <si>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</si>
  <si>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</si>
  <si>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</si>
  <si>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</si>
  <si>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</si>
  <si>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</si>
  <si>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</si>
  <si>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</si>
  <si>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</si>
  <si>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</si>
  <si>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</si>
  <si>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</si>
  <si>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</si>
  <si>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</si>
  <si>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</si>
  <si>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</si>
  <si>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</si>
  <si>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</si>
  <si>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</si>
  <si>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</si>
  <si>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</si>
  <si>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</si>
  <si>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</si>
  <si>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</si>
  <si>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</si>
  <si>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</si>
  <si>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</si>
  <si>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</si>
  <si>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</si>
  <si>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</si>
  <si>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</si>
  <si>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</si>
  <si>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</si>
  <si>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</si>
  <si>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</si>
  <si>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</si>
  <si>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</si>
  <si>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</si>
  <si>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</si>
  <si>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</si>
  <si>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</si>
  <si>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</si>
  <si>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</si>
  <si>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</si>
  <si>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</si>
  <si>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</si>
  <si>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</si>
  <si>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</si>
  <si>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</si>
  <si>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</si>
  <si>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</si>
  <si>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</si>
  <si>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</si>
  <si>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</si>
  <si>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</si>
  <si>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</si>
  <si>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</si>
  <si>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</si>
  <si>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</si>
  <si>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</si>
  <si>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</si>
  <si>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</si>
  <si>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</si>
  <si>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</si>
  <si>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</si>
  <si>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</si>
  <si>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</si>
  <si>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</si>
  <si>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</si>
  <si>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</si>
  <si>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</si>
  <si>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</si>
  <si>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</si>
  <si>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</si>
  <si>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</si>
  <si>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</si>
  <si>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</si>
  <si>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</si>
  <si>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</si>
  <si>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</si>
  <si>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</si>
  <si>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</si>
  <si>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</si>
  <si>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</si>
  <si>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</si>
  <si>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</si>
  <si>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</si>
  <si>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</si>
  <si>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</si>
  <si>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</si>
  <si>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</si>
  <si>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</si>
  <si>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</si>
  <si>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</si>
  <si>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</si>
  <si>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</si>
  <si>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</si>
  <si>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</si>
  <si>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</si>
  <si>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</si>
  <si>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</si>
  <si>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</si>
  <si>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</si>
  <si>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</si>
  <si>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</si>
  <si>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</si>
  <si>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</si>
  <si>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</si>
  <si>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</si>
  <si>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</si>
  <si>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</si>
  <si>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</si>
  <si>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</si>
  <si>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</si>
  <si>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</si>
  <si>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</si>
  <si>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</si>
  <si>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</si>
  <si>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</si>
  <si>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</si>
  <si>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</si>
  <si>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</si>
  <si>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</si>
  <si>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</si>
  <si>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</si>
  <si>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</si>
  <si>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</si>
  <si>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</si>
  <si>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</si>
  <si>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</si>
  <si>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</si>
  <si>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</si>
  <si>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</si>
  <si>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</si>
  <si>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</si>
  <si>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</si>
  <si>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</si>
  <si>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</si>
  <si>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</si>
  <si>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</si>
  <si>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</si>
  <si>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</si>
  <si>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</si>
  <si>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</si>
  <si>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</si>
  <si>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</si>
  <si>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</si>
  <si>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</si>
  <si>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</si>
  <si>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</si>
  <si>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</si>
  <si>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</si>
  <si>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</si>
  <si>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</si>
  <si>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</si>
  <si>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</si>
  <si>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</si>
  <si>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</si>
  <si>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</si>
  <si>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</si>
  <si>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</si>
  <si>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</si>
  <si>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</si>
  <si>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</si>
  <si>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</si>
  <si>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</si>
  <si>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</si>
  <si>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</si>
  <si>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</si>
  <si>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</si>
  <si>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</si>
  <si>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</si>
  <si>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</si>
  <si>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</si>
  <si>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</si>
  <si>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</si>
  <si>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</si>
  <si>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</si>
  <si>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</si>
  <si>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</si>
  <si>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</si>
  <si>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</si>
  <si>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</si>
  <si>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</si>
  <si>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</si>
  <si>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</si>
  <si>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</si>
  <si>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</si>
  <si>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</si>
  <si>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</si>
  <si>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</si>
  <si>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</si>
  <si>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</si>
  <si>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</si>
  <si>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</si>
  <si>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</si>
  <si>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</si>
  <si>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</si>
  <si>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</si>
  <si>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</si>
  <si>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</si>
  <si>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</si>
  <si>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</si>
  <si>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</si>
  <si>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</si>
  <si>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</si>
  <si>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</si>
  <si>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</si>
  <si>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</si>
  <si>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</si>
  <si>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</si>
  <si>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</si>
  <si>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</si>
  <si>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</si>
  <si>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</si>
  <si>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</si>
  <si>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</si>
  <si>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</si>
  <si>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</si>
  <si>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</si>
  <si>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</si>
  <si>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</si>
  <si>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</si>
  <si>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</si>
  <si>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</si>
  <si>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</si>
  <si>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</si>
  <si>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</si>
  <si>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</si>
  <si>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</si>
  <si>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</si>
  <si>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</si>
  <si>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</si>
  <si>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</si>
  <si>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</si>
  <si>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</si>
  <si>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</si>
  <si>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</si>
  <si>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</si>
  <si>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</si>
  <si>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</si>
  <si>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</si>
  <si>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</si>
  <si>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</si>
  <si>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</si>
  <si>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</si>
  <si>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</si>
  <si>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</si>
  <si>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</si>
  <si>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</si>
  <si>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</si>
  <si>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</si>
  <si>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</si>
  <si>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</si>
  <si>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</si>
  <si>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</si>
  <si>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</si>
  <si>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</si>
  <si>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</si>
  <si>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</si>
  <si>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</si>
  <si>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</si>
  <si>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</si>
  <si>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</si>
  <si>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</si>
  <si>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</si>
  <si>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</si>
  <si>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</si>
  <si>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</si>
  <si>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</si>
  <si>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</si>
  <si>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</si>
  <si>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</si>
  <si>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</si>
  <si>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</si>
  <si>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</si>
  <si>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</si>
  <si>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</si>
  <si>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</si>
  <si>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</si>
  <si>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</si>
  <si>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</si>
  <si>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</si>
  <si>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</si>
  <si>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</si>
  <si>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</si>
  <si>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</si>
  <si>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</si>
  <si>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</si>
  <si>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</si>
  <si>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</si>
  <si>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</si>
  <si>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</si>
  <si>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</si>
  <si>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</si>
  <si>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</si>
  <si>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</si>
  <si>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</si>
  <si>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</si>
  <si>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</si>
  <si>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</si>
  <si>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</si>
  <si>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</si>
  <si>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</si>
  <si>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</si>
  <si>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</si>
  <si>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</si>
  <si>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</si>
  <si>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</si>
  <si>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</si>
  <si>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</si>
  <si>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</si>
  <si>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</si>
  <si>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</si>
  <si>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</si>
  <si>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</si>
  <si>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</si>
  <si>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</si>
  <si>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</si>
  <si>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</si>
  <si>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</si>
  <si>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</si>
  <si>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</si>
  <si>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</si>
  <si>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</si>
  <si>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</si>
  <si>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</si>
  <si>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</si>
  <si>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</si>
  <si>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</si>
  <si>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</si>
  <si>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</si>
  <si>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</si>
  <si>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</si>
  <si>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</si>
  <si>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</si>
  <si>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</si>
  <si>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</si>
  <si>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</si>
  <si>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</si>
  <si>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</si>
  <si>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</si>
  <si>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</si>
  <si>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</si>
  <si>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</si>
  <si>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</si>
  <si>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</si>
  <si>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</si>
  <si>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</si>
  <si>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</si>
  <si>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</si>
  <si>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</si>
  <si>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</si>
  <si>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</si>
  <si>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</si>
  <si>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</si>
  <si>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</si>
  <si>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</si>
  <si>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</si>
  <si>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</si>
  <si>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</si>
  <si>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</si>
  <si>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</si>
  <si>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</si>
  <si>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</si>
  <si>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</si>
  <si>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</si>
  <si>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</si>
  <si>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</si>
  <si>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</si>
  <si>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</si>
  <si>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</si>
  <si>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</si>
  <si>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</si>
  <si>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</si>
  <si>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</si>
  <si>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</si>
  <si>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</si>
  <si>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</si>
  <si>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</si>
  <si>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</si>
  <si>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</si>
  <si>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</si>
  <si>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</si>
  <si>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</si>
  <si>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</si>
  <si>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</si>
  <si>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</si>
  <si>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</si>
  <si>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</si>
  <si>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</si>
  <si>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</si>
  <si>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</si>
  <si>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</si>
  <si>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</si>
  <si>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</si>
  <si>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</si>
  <si>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</si>
  <si>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</si>
  <si>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</si>
  <si>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</si>
  <si>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</si>
  <si>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</si>
  <si>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</si>
  <si>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</si>
  <si>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</si>
  <si>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</si>
  <si>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</si>
  <si>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</si>
  <si>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</si>
  <si>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</si>
  <si>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</si>
  <si>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</si>
  <si>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</si>
  <si>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</si>
  <si>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</si>
  <si>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</si>
  <si>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</si>
  <si>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</si>
  <si>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</si>
  <si>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</si>
  <si>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</si>
  <si>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</si>
  <si>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</si>
  <si>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</si>
  <si>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</si>
  <si>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</si>
  <si>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</si>
  <si>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</si>
  <si>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</si>
  <si>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</si>
  <si>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</si>
  <si>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</si>
  <si>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</si>
  <si>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</si>
  <si>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</si>
  <si>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</si>
  <si>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</si>
  <si>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</si>
  <si>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</si>
  <si>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</si>
  <si>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</si>
  <si>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</si>
  <si>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</si>
  <si>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</si>
  <si>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</si>
  <si>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</si>
  <si>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</si>
  <si>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</si>
  <si>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</si>
  <si>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</si>
  <si>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</si>
  <si>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</si>
  <si>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</si>
  <si>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</si>
  <si>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</si>
  <si>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</si>
  <si>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</si>
  <si>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</si>
  <si>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</si>
  <si>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</si>
  <si>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</si>
  <si>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</si>
  <si>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</si>
  <si>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</si>
  <si>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</si>
  <si>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</si>
  <si>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</si>
  <si>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</si>
  <si>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</si>
  <si>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</si>
  <si>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</si>
  <si>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</si>
  <si>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</si>
  <si>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</si>
  <si>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</si>
  <si>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</si>
  <si>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</si>
  <si>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</si>
  <si>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</si>
  <si>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</si>
  <si>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</si>
  <si>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</si>
  <si>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</si>
  <si>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</si>
  <si>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</si>
  <si>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</si>
  <si>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</si>
  <si>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</si>
  <si>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</si>
  <si>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</si>
  <si>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</si>
  <si>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</si>
  <si>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</si>
  <si>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</si>
  <si>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</si>
  <si>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</si>
  <si>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</si>
  <si>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</si>
  <si>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</si>
  <si>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</si>
  <si>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</si>
  <si>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</si>
  <si>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</si>
  <si>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</si>
  <si>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</si>
  <si>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</si>
  <si>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</si>
  <si>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</si>
  <si>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</si>
  <si>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</si>
  <si>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</si>
  <si>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</si>
  <si>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</si>
  <si>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</si>
  <si>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</si>
  <si>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</si>
  <si>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</si>
  <si>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</si>
  <si>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</si>
  <si>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</si>
  <si>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</si>
  <si>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</si>
  <si>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</si>
  <si>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</si>
  <si>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</si>
  <si>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</si>
  <si>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</si>
  <si>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</si>
  <si>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</si>
  <si>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</si>
  <si>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</si>
  <si>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</si>
  <si>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</si>
  <si>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</si>
  <si>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</si>
  <si>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</si>
  <si>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</si>
  <si>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</si>
  <si>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</si>
  <si>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</si>
  <si>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</si>
  <si>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</si>
  <si>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</si>
  <si>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</si>
  <si>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</si>
  <si>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</si>
  <si>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</si>
  <si>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</si>
  <si>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</si>
  <si>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</si>
  <si>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</si>
  <si>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</si>
  <si>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</si>
  <si>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</si>
  <si>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</si>
  <si>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</si>
  <si>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</si>
  <si>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</si>
  <si>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</si>
  <si>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</si>
  <si>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</si>
  <si>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</si>
  <si>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</si>
  <si>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</si>
  <si>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</si>
  <si>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</si>
  <si>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</si>
  <si>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</si>
  <si>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</si>
  <si>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</si>
  <si>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</si>
  <si>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</si>
  <si>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</si>
  <si>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</si>
  <si>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</si>
  <si>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</si>
  <si>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</si>
  <si>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</si>
  <si>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</si>
  <si>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</si>
  <si>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</si>
  <si>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</si>
  <si>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</si>
  <si>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</si>
  <si>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</si>
  <si>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</si>
  <si>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</si>
  <si>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</si>
  <si>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</si>
  <si>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</si>
  <si>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</si>
  <si>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</si>
  <si>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</si>
  <si>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</si>
  <si>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</si>
  <si>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</si>
  <si>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</si>
  <si>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</si>
  <si>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</si>
  <si>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</si>
  <si>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</si>
  <si>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</si>
  <si>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</si>
  <si>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</si>
  <si>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</si>
  <si>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</si>
  <si>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</si>
  <si>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</si>
  <si>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</si>
  <si>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</si>
  <si>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</si>
  <si>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</si>
  <si>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</si>
  <si>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</si>
  <si>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</si>
  <si>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</si>
  <si>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</si>
  <si>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</si>
  <si>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</si>
  <si>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</si>
  <si>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</si>
  <si>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</si>
  <si>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</si>
  <si>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</si>
  <si>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</si>
  <si>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</si>
  <si>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</si>
  <si>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</si>
  <si>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</si>
  <si>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</si>
  <si>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</si>
  <si>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</si>
  <si>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</si>
  <si>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</si>
  <si>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</si>
  <si>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</si>
  <si>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</si>
  <si>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</si>
  <si>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</si>
  <si>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</si>
  <si>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</si>
  <si>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</si>
  <si>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</si>
  <si>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</si>
  <si>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</si>
  <si>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</si>
  <si>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</si>
  <si>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</si>
  <si>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</si>
  <si>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</si>
  <si>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</si>
  <si>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</si>
  <si>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</si>
  <si>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</si>
  <si>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</si>
  <si>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</si>
  <si>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</si>
  <si>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</si>
  <si>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</si>
  <si>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</si>
  <si>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</si>
  <si>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</si>
  <si>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</si>
  <si>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</si>
  <si>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</si>
  <si>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</si>
  <si>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</si>
  <si>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</si>
  <si>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</si>
  <si>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</si>
  <si>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</si>
  <si>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</si>
  <si>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</si>
  <si>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</si>
  <si>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</si>
  <si>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</si>
  <si>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</si>
  <si>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</si>
  <si>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</si>
  <si>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</si>
  <si>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</si>
  <si>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</si>
  <si>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</si>
  <si>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</si>
  <si>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</si>
  <si>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</si>
  <si>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</si>
  <si>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</si>
  <si>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</si>
  <si>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</si>
  <si>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</si>
  <si>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</si>
  <si>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</si>
  <si>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</si>
  <si>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</si>
  <si>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</si>
  <si>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</si>
  <si>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</si>
  <si>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</si>
  <si>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</si>
  <si>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</si>
  <si>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</si>
  <si>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</si>
  <si>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</si>
  <si>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</si>
  <si>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</si>
  <si>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</si>
  <si>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</si>
  <si>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</si>
  <si>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</si>
  <si>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</si>
  <si>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</si>
  <si>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</si>
  <si>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</si>
  <si>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</si>
  <si>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</si>
  <si>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</si>
  <si>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</si>
  <si>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</si>
  <si>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</si>
  <si>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</si>
  <si>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</si>
  <si>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</si>
  <si>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</si>
  <si>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</si>
  <si>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</si>
  <si>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</si>
  <si>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</si>
  <si>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</si>
  <si>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</si>
  <si>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</si>
  <si>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</si>
  <si>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</si>
  <si>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</si>
  <si>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</si>
  <si>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</si>
  <si>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</si>
  <si>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</si>
  <si>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</si>
  <si>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</si>
  <si>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</si>
  <si>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</si>
  <si>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</si>
  <si>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</si>
  <si>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</si>
  <si>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</si>
  <si>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</si>
  <si>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</si>
  <si>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</si>
  <si>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</si>
  <si>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</si>
  <si>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</si>
  <si>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</si>
  <si>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</si>
  <si>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</si>
  <si>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</si>
  <si>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</si>
  <si>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</si>
  <si>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</si>
  <si>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</si>
  <si>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</si>
  <si>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</si>
  <si>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</si>
  <si>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</si>
  <si>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</si>
  <si>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</si>
  <si>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</si>
  <si>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</si>
  <si>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</si>
  <si>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</si>
  <si>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</si>
  <si>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</si>
  <si>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</si>
  <si>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</si>
  <si>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</si>
  <si>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</si>
  <si>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</si>
  <si>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</si>
  <si>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</si>
  <si>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</si>
  <si>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</si>
  <si>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</si>
  <si>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</si>
  <si>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</si>
  <si>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</si>
  <si>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</si>
  <si>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</si>
  <si>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</si>
  <si>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</si>
  <si>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</si>
  <si>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</si>
  <si>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</si>
  <si>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</si>
  <si>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</si>
  <si>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</si>
  <si>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</si>
  <si>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</si>
  <si>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</si>
  <si>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</si>
  <si>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</si>
  <si>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</si>
  <si>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</si>
  <si>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</si>
  <si>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</si>
  <si>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</si>
  <si>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</si>
  <si>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</si>
  <si>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</si>
  <si>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</si>
  <si>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</si>
  <si>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</si>
  <si>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</si>
  <si>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</si>
  <si>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</si>
  <si>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</si>
  <si>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</si>
  <si>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</si>
  <si>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</si>
  <si>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</si>
  <si>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</si>
  <si>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</si>
  <si>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</si>
  <si>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</si>
  <si>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</si>
  <si>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</si>
  <si>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</si>
  <si>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</si>
  <si>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</si>
  <si>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</si>
  <si>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</si>
  <si>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</si>
  <si>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</si>
  <si>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</si>
  <si>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</si>
  <si>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</si>
  <si>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</si>
  <si>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</si>
  <si>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</si>
  <si>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</si>
  <si>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</si>
  <si>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</si>
  <si>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</si>
  <si>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</si>
  <si>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</si>
  <si>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</si>
  <si>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</si>
  <si>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</si>
  <si>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</si>
  <si>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</si>
  <si>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</si>
  <si>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</si>
  <si>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</si>
  <si>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</si>
  <si>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</si>
  <si>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</si>
  <si>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</si>
  <si>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</si>
  <si>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</si>
  <si>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</si>
  <si>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</si>
  <si>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</si>
  <si>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</si>
  <si>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</si>
  <si>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</si>
  <si>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</si>
  <si>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</si>
  <si>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</si>
  <si>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</si>
  <si>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</si>
  <si>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</si>
  <si>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</si>
  <si>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</si>
  <si>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</si>
  <si>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</si>
  <si>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</si>
  <si>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</si>
  <si>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</si>
  <si>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</si>
  <si>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</si>
  <si>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</si>
  <si>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</si>
  <si>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</si>
  <si>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</si>
  <si>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</si>
  <si>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</si>
  <si>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</si>
  <si>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</si>
  <si>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</si>
  <si>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</si>
  <si>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</si>
  <si>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</si>
  <si>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</si>
  <si>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</si>
  <si>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</si>
  <si>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</si>
  <si>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</si>
  <si>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</si>
  <si>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</si>
  <si>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</si>
  <si>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</si>
  <si>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</si>
  <si>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</si>
  <si>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</si>
  <si>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</si>
  <si>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</si>
  <si>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</si>
  <si>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</si>
  <si>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</si>
  <si>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</si>
  <si>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</si>
  <si>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</si>
  <si>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</si>
  <si>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</si>
  <si>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</si>
  <si>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</si>
  <si>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</si>
  <si>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</si>
  <si>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</si>
  <si>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</si>
  <si>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</si>
  <si>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</si>
  <si>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</si>
  <si>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</si>
  <si>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</si>
  <si>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</si>
  <si>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</si>
  <si>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</si>
  <si>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</si>
  <si>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</si>
  <si>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</si>
  <si>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</si>
  <si>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</si>
  <si>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</si>
  <si>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</si>
  <si>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</si>
  <si>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</si>
  <si>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</si>
  <si>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</si>
  <si>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</si>
  <si>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</si>
  <si>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</si>
  <si>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</si>
  <si>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</si>
  <si>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</si>
  <si>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</si>
  <si>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</si>
  <si>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</si>
  <si>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</si>
  <si>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</si>
  <si>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</si>
  <si>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</si>
  <si>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</si>
  <si>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</si>
  <si>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</si>
  <si>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</si>
  <si>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</si>
  <si>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</si>
  <si>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</si>
  <si>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</si>
  <si>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</si>
  <si>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</si>
  <si>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</si>
  <si>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</si>
  <si>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</si>
  <si>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</si>
  <si>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</si>
  <si>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</si>
  <si>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</si>
  <si>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</si>
  <si>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</si>
  <si>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</si>
  <si>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</si>
  <si>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</si>
  <si>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</si>
  <si>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</si>
  <si>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</si>
  <si>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</si>
  <si>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</si>
  <si>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</si>
  <si>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</si>
  <si>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</si>
  <si>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</si>
  <si>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</si>
  <si>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</si>
  <si>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</si>
  <si>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</si>
  <si>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</si>
  <si>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</si>
  <si>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</si>
  <si>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</si>
  <si>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</si>
  <si>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</si>
  <si>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</si>
  <si>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</si>
  <si>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</si>
  <si>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</si>
  <si>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</si>
  <si>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</si>
  <si>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</si>
  <si>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</si>
  <si>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</si>
  <si>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</si>
  <si>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</si>
  <si>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</si>
  <si>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</si>
  <si>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</si>
  <si>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</si>
  <si>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</si>
  <si>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</si>
  <si>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</si>
  <si>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</si>
  <si>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</si>
  <si>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</si>
  <si>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</si>
  <si>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</si>
  <si>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</si>
  <si>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</si>
  <si>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</si>
  <si>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</si>
  <si>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</si>
  <si>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</si>
  <si>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</si>
  <si>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</si>
  <si>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</si>
  <si>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</si>
  <si>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</si>
  <si>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</si>
  <si>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</si>
  <si>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</si>
  <si>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</si>
  <si>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</si>
  <si>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</si>
  <si>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</si>
  <si>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</si>
  <si>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</si>
  <si>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</si>
  <si>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</si>
  <si>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</si>
  <si>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</si>
  <si>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</si>
  <si>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</si>
  <si>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</si>
  <si>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</si>
  <si>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</si>
  <si>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</si>
  <si>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</si>
  <si>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</si>
  <si>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</si>
  <si>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</si>
  <si>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</si>
  <si>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</si>
  <si>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</si>
  <si>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</si>
  <si>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</si>
  <si>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</si>
  <si>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</si>
  <si>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</si>
  <si>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</si>
  <si>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</si>
  <si>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</si>
  <si>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</si>
  <si>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</si>
  <si>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</si>
  <si>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</si>
  <si>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</si>
  <si>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</si>
  <si>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</si>
  <si>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</si>
  <si>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</si>
  <si>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</si>
  <si>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</si>
  <si>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</si>
  <si>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</si>
  <si>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</si>
  <si>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</si>
  <si>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</si>
  <si>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</si>
  <si>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</si>
  <si>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</si>
  <si>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</si>
  <si>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</si>
  <si>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</si>
  <si>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</si>
  <si>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</si>
  <si>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</si>
  <si>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</si>
  <si>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</si>
  <si>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</si>
  <si>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</si>
  <si>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</si>
  <si>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</si>
  <si>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</si>
  <si>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</si>
  <si>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</si>
  <si>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</si>
  <si>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</si>
  <si>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</si>
  <si>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</si>
  <si>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</si>
  <si>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</si>
  <si>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</si>
  <si>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</si>
  <si>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</si>
  <si>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</si>
  <si>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</si>
  <si>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</si>
  <si>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</si>
  <si>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</si>
  <si>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</si>
  <si>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</si>
  <si>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</si>
  <si>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</si>
  <si>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</si>
  <si>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</si>
  <si>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</si>
  <si>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</si>
  <si>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</si>
  <si>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</si>
  <si>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</si>
  <si>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</si>
  <si>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</si>
  <si>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</si>
  <si>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</si>
  <si>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</si>
  <si>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</si>
  <si>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</si>
  <si>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</si>
  <si>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</si>
  <si>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</si>
  <si>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</si>
  <si>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</si>
  <si>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</si>
  <si>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</si>
  <si>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</si>
  <si>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</si>
  <si>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</si>
  <si>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</si>
  <si>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</si>
  <si>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</si>
  <si>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</si>
  <si>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</si>
  <si>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</si>
  <si>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</si>
  <si>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</si>
  <si>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</si>
  <si>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</si>
  <si>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</si>
  <si>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</si>
  <si>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</si>
  <si>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</si>
  <si>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</si>
  <si>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</si>
  <si>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</si>
  <si>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</si>
  <si>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</si>
  <si>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</si>
  <si>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</si>
  <si>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</si>
  <si>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</si>
  <si>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</si>
  <si>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</si>
  <si>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</si>
  <si>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</si>
  <si>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</si>
  <si>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</si>
  <si>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</si>
  <si>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</si>
  <si>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</si>
  <si>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</si>
  <si>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</si>
  <si>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</si>
  <si>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</si>
  <si>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</si>
  <si>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</si>
  <si>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</si>
  <si>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</si>
  <si>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</si>
  <si>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</si>
  <si>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</si>
  <si>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</si>
  <si>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</si>
  <si>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</si>
  <si>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</si>
  <si>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</si>
  <si>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</si>
  <si>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</si>
  <si>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</si>
  <si>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</si>
  <si>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</si>
  <si>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</si>
  <si>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</si>
  <si>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</si>
  <si>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</si>
  <si>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</si>
  <si>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</si>
  <si>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</si>
  <si>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</si>
  <si>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</si>
  <si>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</si>
  <si>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</si>
  <si>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</si>
  <si>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</si>
  <si>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</si>
  <si>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</si>
  <si>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</si>
  <si>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</si>
  <si>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</si>
  <si>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</si>
  <si>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</si>
  <si>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</si>
  <si>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</si>
  <si>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</si>
  <si>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</si>
  <si>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</si>
  <si>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</si>
  <si>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</si>
  <si>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</si>
  <si>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</si>
  <si>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</si>
  <si>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</si>
  <si>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</si>
  <si>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</si>
  <si>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</si>
  <si>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</si>
  <si>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</si>
  <si>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</si>
  <si>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</si>
  <si>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</si>
  <si>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</si>
  <si>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</si>
  <si>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</si>
  <si>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</si>
  <si>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</si>
  <si>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</si>
  <si>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</si>
  <si>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</si>
  <si>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</si>
  <si>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</si>
  <si>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</si>
  <si>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</si>
  <si>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</si>
  <si>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</si>
  <si>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</si>
  <si>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</si>
  <si>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</si>
  <si>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</si>
  <si>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</si>
  <si>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</si>
  <si>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</si>
  <si>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</si>
  <si>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</si>
  <si>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</si>
  <si>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</si>
  <si>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</si>
  <si>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</si>
  <si>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</si>
  <si>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</si>
  <si>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</si>
  <si>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</si>
  <si>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</si>
  <si>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</si>
  <si>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</si>
  <si>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</si>
  <si>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</si>
  <si>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</si>
  <si>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</si>
  <si>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</si>
  <si>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</si>
  <si>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</si>
  <si>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</si>
  <si>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</si>
  <si>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</si>
  <si>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</si>
  <si>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</si>
  <si>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</si>
  <si>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</si>
  <si>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</si>
  <si>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</si>
  <si>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</si>
  <si>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</si>
  <si>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</si>
  <si>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</si>
  <si>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</si>
  <si>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</si>
  <si>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</si>
  <si>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</si>
  <si>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</si>
  <si>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</si>
  <si>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</si>
  <si>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</si>
  <si>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</si>
  <si>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</si>
  <si>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</si>
  <si>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</si>
  <si>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</si>
  <si>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</si>
  <si>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</si>
  <si>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</si>
  <si>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</si>
  <si>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</si>
  <si>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</si>
  <si>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</si>
  <si>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</si>
  <si>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</si>
  <si>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</si>
  <si>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</si>
  <si>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</si>
  <si>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</si>
  <si>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</si>
  <si>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</si>
  <si>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</si>
  <si>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</si>
  <si>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</si>
  <si>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</si>
  <si>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</si>
  <si>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</si>
  <si>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</si>
  <si>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</si>
  <si>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</si>
  <si>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</si>
  <si>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</si>
  <si>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</si>
  <si>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</si>
  <si>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</si>
  <si>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</si>
  <si>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</si>
  <si>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</si>
  <si>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</si>
  <si>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</si>
  <si>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</si>
  <si>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</si>
  <si>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</si>
  <si>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</si>
  <si>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</si>
  <si>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</si>
  <si>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</si>
  <si>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</si>
  <si>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</si>
  <si>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</si>
  <si>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</si>
  <si>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</si>
  <si>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</si>
  <si>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</si>
  <si>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</si>
  <si>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</si>
  <si>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</si>
  <si>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</si>
  <si>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</si>
  <si>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</si>
  <si>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</si>
  <si>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</si>
  <si>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</si>
  <si>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</si>
  <si>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</si>
  <si>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</si>
  <si>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</si>
  <si>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</si>
  <si>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</si>
  <si>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</si>
  <si>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</si>
  <si>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</si>
  <si>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</si>
  <si>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</si>
  <si>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</si>
  <si>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</si>
  <si>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</si>
  <si>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</si>
  <si>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</si>
  <si>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</si>
  <si>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</si>
  <si>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</si>
  <si>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</si>
  <si>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</si>
  <si>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</si>
  <si>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</si>
  <si>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</si>
  <si>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</si>
  <si>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</si>
  <si>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</si>
  <si>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</si>
  <si>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</si>
  <si>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</si>
  <si>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</si>
  <si>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</si>
  <si>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</si>
  <si>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</si>
  <si>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</si>
  <si>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</si>
  <si>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</si>
  <si>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</si>
  <si>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</si>
  <si>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</si>
  <si>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</si>
  <si>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</si>
  <si>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</si>
  <si>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</si>
  <si>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</si>
  <si>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</si>
  <si>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</si>
  <si>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</si>
  <si>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</si>
  <si>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</si>
  <si>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</si>
  <si>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</si>
  <si>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</si>
  <si>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</si>
  <si>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</si>
  <si>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</si>
  <si>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</si>
  <si>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</si>
  <si>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</si>
  <si>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</si>
  <si>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</si>
  <si>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</si>
  <si>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</si>
  <si>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</si>
  <si>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</si>
  <si>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</si>
  <si>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</si>
  <si>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</si>
  <si>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</si>
  <si>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</si>
  <si>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</si>
  <si>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</si>
  <si>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</si>
  <si>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</si>
  <si>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</si>
  <si>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</si>
  <si>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</si>
  <si>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</si>
  <si>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</si>
  <si>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</si>
  <si>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</si>
  <si>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</si>
  <si>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</si>
  <si>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</si>
  <si>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</si>
  <si>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</si>
  <si>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</si>
  <si>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</si>
  <si>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</si>
  <si>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</si>
  <si>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</si>
  <si>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</si>
  <si>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</si>
  <si>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</si>
  <si>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</si>
  <si>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</si>
  <si>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</si>
  <si>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</si>
  <si>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</si>
  <si>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</si>
  <si>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</si>
  <si>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</si>
  <si>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</si>
  <si>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</si>
  <si>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</si>
  <si>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</si>
  <si>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</si>
  <si>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</si>
  <si>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</si>
  <si>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</si>
  <si>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</si>
  <si>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</si>
  <si>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</si>
  <si>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</si>
  <si>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</si>
  <si>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</si>
  <si>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</si>
  <si>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</si>
  <si>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</si>
  <si>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</si>
  <si>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</si>
  <si>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</si>
  <si>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</si>
  <si>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</si>
  <si>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</si>
  <si>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</si>
  <si>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</si>
  <si>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</si>
  <si>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</si>
  <si>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</si>
  <si>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</si>
  <si>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</si>
  <si>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</si>
  <si>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</si>
  <si>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</si>
  <si>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</si>
  <si>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</si>
  <si>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</si>
  <si>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</si>
  <si>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</si>
  <si>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</si>
  <si>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</si>
  <si>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</si>
  <si>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</si>
  <si>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</si>
  <si>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</si>
  <si>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</si>
  <si>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</si>
  <si>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</si>
  <si>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</si>
  <si>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</si>
  <si>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</si>
  <si>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</si>
  <si>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</si>
  <si>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</si>
  <si>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</si>
  <si>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</si>
  <si>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</si>
  <si>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</si>
  <si>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</si>
  <si>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</si>
  <si>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</si>
  <si>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</si>
  <si>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</si>
  <si>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</si>
  <si>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</si>
  <si>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</si>
  <si>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</si>
  <si>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</si>
  <si>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</si>
  <si>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</si>
  <si>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</si>
  <si>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</si>
  <si>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</si>
  <si>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</si>
  <si>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</si>
  <si>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</si>
  <si>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</si>
  <si>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</si>
  <si>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</si>
  <si>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</si>
  <si>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</si>
  <si>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</si>
  <si>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</si>
  <si>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</si>
  <si>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</si>
  <si>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</si>
  <si>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</si>
  <si>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</si>
  <si>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</si>
  <si>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</si>
  <si>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</si>
  <si>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</si>
  <si>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</si>
  <si>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</si>
  <si>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</si>
  <si>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</si>
  <si>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</si>
  <si>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</si>
  <si>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</si>
  <si>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</si>
  <si>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</si>
  <si>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</si>
  <si>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</si>
  <si>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</si>
  <si>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</si>
  <si>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</si>
  <si>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</si>
  <si>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</si>
  <si>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</si>
  <si>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</si>
  <si>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</si>
  <si>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</si>
  <si>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</si>
  <si>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</si>
  <si>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</si>
  <si>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</si>
  <si>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</si>
  <si>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</si>
  <si>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</si>
  <si>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</si>
  <si>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</si>
  <si>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</si>
  <si>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</si>
  <si>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</si>
  <si>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</si>
  <si>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</si>
  <si>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</si>
  <si>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</si>
  <si>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</si>
  <si>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</si>
  <si>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</si>
  <si>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</si>
  <si>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</si>
  <si>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</si>
  <si>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</si>
  <si>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</si>
  <si>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</si>
  <si>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</si>
  <si>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</si>
  <si>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</si>
  <si>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</si>
  <si>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</si>
  <si>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</si>
  <si>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</si>
  <si>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</si>
  <si>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</si>
  <si>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</si>
  <si>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</si>
  <si>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</si>
  <si>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</si>
  <si>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</si>
  <si>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</si>
  <si>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</si>
  <si>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</si>
  <si>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</si>
  <si>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</si>
  <si>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</si>
  <si>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</si>
  <si>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</si>
  <si>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</si>
  <si>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</si>
  <si>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</si>
  <si>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</si>
  <si>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</si>
  <si>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</si>
  <si>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</si>
  <si>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</si>
  <si>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</si>
  <si>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</si>
  <si>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</si>
  <si>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</si>
  <si>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</si>
  <si>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</si>
  <si>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</si>
  <si>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</si>
  <si>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</si>
  <si>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</si>
  <si>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</si>
  <si>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</si>
  <si>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</si>
  <si>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</si>
  <si>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</si>
  <si>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</si>
  <si>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</si>
  <si>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</si>
  <si>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</si>
  <si>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</si>
  <si>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</si>
  <si>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</si>
  <si>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</si>
  <si>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</si>
  <si>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</si>
  <si>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</si>
  <si>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</si>
  <si>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</si>
  <si>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</si>
  <si>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</si>
  <si>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</si>
  <si>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</si>
  <si>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</si>
  <si>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</si>
  <si>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</si>
  <si>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</si>
  <si>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</si>
  <si>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</si>
  <si>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</si>
  <si>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</si>
  <si>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</si>
  <si>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</si>
  <si>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</si>
  <si>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</si>
  <si>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</si>
  <si>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</si>
  <si>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</si>
  <si>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</si>
  <si>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</si>
  <si>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</si>
  <si>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</si>
  <si>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</si>
  <si>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</si>
  <si>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</si>
  <si>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</si>
  <si>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</si>
  <si>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</si>
  <si>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</si>
  <si>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</si>
  <si>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</si>
  <si>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</si>
  <si>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</si>
  <si>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</si>
  <si>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</si>
  <si>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</si>
  <si>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</si>
  <si>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</si>
  <si>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</si>
  <si>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</si>
  <si>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</si>
  <si>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</si>
  <si>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</si>
  <si>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</si>
  <si>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</si>
  <si>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</si>
  <si>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</si>
  <si>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</si>
  <si>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</si>
  <si>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</si>
  <si>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</si>
  <si>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</si>
  <si>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</si>
  <si>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</si>
  <si>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</si>
  <si>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</si>
  <si>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</si>
  <si>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</si>
  <si>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</si>
  <si>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</si>
  <si>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</si>
  <si>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</si>
  <si>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</si>
  <si>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</si>
  <si>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</si>
  <si>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</si>
  <si>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</si>
  <si>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</si>
  <si>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</si>
  <si>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</si>
  <si>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</si>
  <si>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</si>
  <si>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</si>
  <si>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</si>
  <si>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</si>
  <si>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</si>
  <si>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</si>
  <si>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</si>
  <si>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</si>
  <si>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</si>
  <si>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</si>
  <si>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</si>
  <si>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</si>
  <si>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</si>
  <si>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</si>
  <si>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</si>
  <si>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</si>
  <si>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</si>
  <si>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</si>
  <si>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</si>
  <si>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</si>
  <si>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</si>
  <si>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</si>
  <si>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</si>
  <si>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</si>
  <si>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</si>
  <si>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</si>
  <si>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</si>
  <si>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</si>
  <si>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</si>
  <si>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</si>
  <si>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</si>
  <si>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</si>
  <si>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</si>
  <si>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</si>
  <si>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</si>
  <si>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</si>
  <si>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</si>
  <si>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</si>
  <si>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</si>
  <si>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</si>
  <si>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</si>
  <si>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</si>
  <si>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</si>
  <si>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</si>
  <si>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</si>
  <si>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</si>
  <si>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</si>
  <si>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</si>
  <si>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</si>
  <si>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</si>
  <si>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</si>
  <si>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</si>
  <si>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</si>
  <si>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</si>
  <si>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</si>
  <si>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</si>
  <si>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</si>
  <si>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</si>
  <si>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</si>
  <si>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</si>
  <si>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</si>
  <si>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</si>
  <si>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</si>
  <si>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</si>
  <si>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</si>
  <si>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</si>
  <si>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</si>
  <si>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</si>
  <si>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</si>
  <si>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</si>
  <si>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</si>
  <si>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</si>
  <si>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</si>
  <si>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</si>
  <si>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</si>
  <si>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</si>
  <si>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</si>
  <si>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</si>
  <si>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</si>
  <si>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</si>
  <si>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</si>
  <si>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</si>
  <si>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</si>
  <si>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</si>
  <si>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</si>
  <si>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</si>
  <si>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</si>
  <si>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</si>
  <si>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</si>
  <si>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</si>
  <si>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</si>
  <si>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</si>
  <si>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</si>
  <si>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</si>
  <si>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</si>
  <si>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</si>
  <si>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</si>
  <si>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</si>
  <si>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</si>
  <si>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</si>
  <si>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</si>
  <si>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</si>
  <si>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</si>
  <si>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</si>
  <si>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</si>
  <si>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</si>
  <si>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</si>
  <si>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</si>
  <si>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</si>
  <si>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</si>
  <si>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</si>
  <si>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</si>
  <si>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</si>
  <si>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</si>
  <si>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</si>
  <si>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</si>
  <si>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</si>
  <si>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</si>
  <si>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</si>
  <si>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</si>
  <si>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</si>
  <si>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</si>
  <si>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</si>
  <si>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</si>
  <si>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</si>
  <si>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</si>
  <si>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</si>
  <si>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</si>
  <si>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</si>
  <si>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</si>
  <si>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</si>
  <si>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</si>
  <si>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</si>
  <si>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</si>
  <si>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</si>
  <si>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</si>
  <si>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</si>
  <si>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</si>
  <si>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</si>
  <si>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</si>
  <si>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</si>
  <si>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</si>
  <si>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</si>
  <si>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</si>
  <si>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</si>
  <si>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</si>
  <si>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</si>
  <si>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</si>
  <si>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</si>
  <si>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</si>
  <si>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</si>
  <si>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</si>
  <si>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</si>
  <si>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</si>
  <si>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</si>
  <si>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</si>
  <si>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</si>
  <si>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</si>
  <si>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</si>
  <si>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</si>
  <si>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</si>
  <si>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</si>
  <si>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</si>
  <si>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</si>
  <si>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</si>
  <si>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</si>
  <si>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</si>
  <si>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</si>
  <si>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</si>
  <si>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</si>
  <si>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</si>
  <si>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</si>
  <si>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</si>
  <si>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</si>
  <si>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</si>
  <si>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</si>
  <si>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</si>
  <si>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</si>
  <si>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</si>
  <si>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</si>
  <si>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</si>
  <si>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</si>
  <si>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</si>
  <si>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</si>
  <si>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</si>
  <si>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</si>
  <si>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</si>
  <si>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</si>
  <si>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</si>
  <si>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</si>
  <si>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</si>
  <si>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</si>
  <si>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</si>
  <si>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</si>
  <si>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</si>
  <si>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</si>
  <si>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</si>
  <si>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</si>
  <si>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</si>
  <si>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</si>
  <si>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</si>
  <si>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</si>
  <si>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</si>
  <si>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</si>
  <si>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</si>
  <si>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</si>
  <si>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</si>
  <si>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</si>
  <si>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</si>
  <si>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</si>
  <si>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</si>
  <si>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</si>
  <si>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</si>
  <si>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</si>
  <si>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</si>
  <si>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</si>
  <si>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</si>
  <si>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</si>
  <si>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</si>
  <si>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</si>
  <si>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</si>
  <si>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</si>
  <si>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</si>
  <si>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</si>
  <si>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</si>
  <si>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</si>
  <si>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</si>
  <si>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</si>
  <si>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</si>
  <si>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</si>
  <si>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</si>
  <si>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</si>
  <si>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</si>
  <si>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</si>
  <si>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</si>
  <si>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</si>
  <si>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</si>
  <si>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</si>
  <si>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</si>
  <si>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</si>
  <si>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</si>
  <si>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</si>
  <si>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</si>
  <si>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</si>
  <si>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</si>
  <si>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</si>
  <si>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</si>
  <si>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</si>
  <si>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</si>
  <si>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</si>
  <si>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</si>
  <si>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</si>
  <si>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</si>
  <si>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</si>
  <si>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</si>
  <si>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</si>
  <si>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</si>
  <si>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</si>
  <si>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</si>
  <si>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</si>
  <si>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</si>
  <si>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</si>
  <si>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</si>
  <si>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</si>
  <si>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</si>
  <si>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</si>
  <si>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</si>
  <si>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</si>
  <si>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</si>
  <si>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</si>
  <si>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</si>
  <si>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</si>
  <si>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</si>
  <si>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</si>
  <si>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</si>
  <si>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</si>
  <si>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</si>
  <si>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</si>
  <si>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</si>
  <si>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</si>
  <si>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</si>
  <si>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</si>
  <si>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</si>
  <si>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</si>
  <si>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</si>
  <si>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</si>
  <si>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</si>
  <si>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</si>
  <si>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</si>
  <si>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</si>
  <si>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</si>
  <si>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</si>
  <si>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</si>
  <si>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</si>
  <si>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</si>
  <si>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</si>
  <si>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</si>
  <si>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</si>
  <si>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</si>
  <si>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</si>
  <si>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</si>
  <si>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</si>
  <si>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</si>
  <si>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</si>
  <si>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</si>
  <si>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</si>
  <si>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</si>
  <si>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</si>
  <si>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</si>
  <si>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</si>
  <si>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</si>
  <si>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</si>
  <si>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</si>
  <si>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</si>
  <si>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</si>
  <si>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</si>
  <si>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</si>
  <si>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</si>
  <si>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</si>
  <si>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</si>
  <si>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</si>
  <si>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</si>
  <si>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</si>
  <si>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</si>
  <si>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</si>
  <si>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</si>
  <si>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</si>
  <si>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</si>
  <si>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</si>
  <si>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</si>
  <si>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</si>
  <si>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</si>
  <si>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</si>
  <si>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</si>
  <si>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</si>
  <si>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</si>
  <si>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</si>
  <si>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</si>
  <si>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</si>
  <si>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</si>
  <si>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</si>
  <si>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</si>
  <si>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</si>
  <si>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</si>
  <si>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</si>
  <si>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</si>
  <si>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</si>
  <si>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</si>
  <si>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</si>
  <si>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</si>
  <si>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</si>
  <si>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</si>
  <si>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</si>
  <si>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</si>
  <si>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</si>
  <si>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</si>
  <si>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</si>
  <si>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</si>
  <si>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</si>
  <si>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</si>
  <si>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</si>
  <si>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</si>
  <si>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</si>
  <si>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</si>
  <si>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</si>
  <si>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</si>
  <si>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</si>
  <si>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</si>
  <si>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</si>
  <si>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</si>
  <si>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</si>
  <si>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</si>
  <si>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</si>
  <si>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</si>
  <si>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</si>
  <si>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</si>
  <si>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</si>
  <si>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</si>
  <si>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</si>
  <si>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</si>
  <si>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</si>
  <si>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</si>
  <si>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</si>
  <si>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</si>
  <si>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</si>
  <si>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</si>
  <si>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</si>
  <si>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</si>
  <si>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</si>
  <si>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</si>
  <si>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</si>
  <si>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</si>
  <si>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</si>
  <si>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</si>
  <si>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</si>
  <si>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</si>
  <si>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</si>
  <si>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</si>
  <si>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</si>
  <si>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</si>
  <si>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</si>
  <si>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</si>
  <si>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</si>
  <si>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</si>
  <si>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</si>
  <si>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</si>
  <si>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</si>
  <si>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</si>
  <si>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</si>
  <si>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</si>
  <si>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</si>
  <si>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</si>
  <si>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</si>
  <si>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</si>
  <si>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</si>
  <si>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</si>
  <si>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</si>
  <si>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</si>
  <si>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</si>
  <si>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</si>
  <si>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</si>
  <si>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</si>
  <si>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</si>
  <si>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</si>
  <si>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</si>
  <si>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</si>
  <si>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</si>
  <si>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</si>
  <si>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</si>
  <si>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</si>
  <si>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</si>
  <si>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</si>
  <si>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</si>
  <si>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</si>
  <si>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</si>
  <si>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</si>
  <si>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</si>
  <si>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</si>
  <si>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</si>
  <si>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</si>
  <si>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</si>
  <si>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</si>
  <si>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</si>
  <si>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</si>
  <si>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</si>
  <si>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</si>
  <si>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</si>
  <si>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</si>
  <si>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</si>
  <si>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</si>
  <si>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</si>
  <si>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</si>
  <si>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</si>
  <si>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</si>
  <si>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</si>
  <si>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</si>
  <si>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</si>
  <si>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</si>
  <si>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</si>
  <si>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</si>
  <si>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</si>
  <si>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</si>
  <si>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</si>
  <si>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</si>
  <si>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</si>
  <si>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</si>
  <si>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</si>
  <si>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</si>
  <si>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</si>
  <si>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</si>
  <si>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</si>
  <si>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</si>
  <si>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</si>
  <si>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</si>
  <si>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</si>
  <si>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</si>
  <si>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</si>
  <si>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</si>
  <si>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</si>
  <si>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</si>
  <si>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</si>
  <si>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</si>
  <si>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</si>
  <si>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</si>
  <si>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</si>
  <si>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</si>
  <si>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</si>
  <si>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</si>
  <si>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</si>
  <si>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</si>
  <si>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</si>
  <si>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</si>
  <si>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</si>
  <si>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</si>
  <si>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</si>
  <si>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</si>
  <si>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</si>
  <si>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</si>
  <si>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</si>
  <si>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</si>
  <si>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</si>
  <si>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</si>
  <si>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</si>
  <si>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</si>
  <si>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</si>
  <si>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</si>
  <si>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</si>
  <si>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</si>
  <si>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</si>
  <si>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</si>
  <si>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</si>
  <si>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</si>
  <si>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</si>
  <si>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</si>
  <si>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</si>
  <si>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</si>
  <si>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</si>
  <si>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</si>
  <si>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</si>
  <si>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</si>
  <si>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</si>
  <si>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</si>
  <si>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</si>
  <si>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</si>
  <si>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</si>
  <si>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</si>
  <si>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</si>
  <si>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</si>
  <si>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</si>
  <si>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</si>
  <si>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</si>
  <si>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</si>
  <si>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</si>
  <si>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</si>
  <si>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</si>
  <si>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</si>
  <si>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</si>
  <si>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</si>
  <si>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</si>
  <si>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</si>
  <si>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</si>
  <si>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</si>
  <si>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</si>
  <si>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</si>
  <si>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</si>
  <si>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</si>
  <si>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</si>
  <si>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</si>
  <si>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</si>
  <si>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</si>
  <si>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</si>
  <si>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</si>
  <si>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</si>
  <si>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</si>
  <si>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</si>
  <si>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</si>
  <si>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</si>
  <si>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</si>
  <si>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</si>
  <si>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</si>
  <si>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</si>
  <si>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</si>
  <si>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</si>
  <si>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</si>
  <si>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</si>
  <si>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</si>
  <si>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</si>
  <si>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</si>
  <si>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</si>
  <si>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</si>
  <si>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</si>
  <si>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</si>
  <si>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</si>
  <si>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</si>
  <si>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</si>
  <si>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</si>
  <si>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</si>
  <si>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</si>
  <si>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</si>
  <si>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</si>
  <si>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</si>
  <si>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</si>
  <si>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</si>
  <si>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</si>
  <si>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</si>
  <si>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</si>
  <si>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</si>
  <si>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</si>
  <si>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</si>
  <si>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</si>
  <si>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</si>
  <si>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</si>
  <si>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</si>
  <si>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</si>
  <si>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</si>
  <si>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</si>
  <si>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</si>
  <si>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</si>
  <si>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</si>
  <si>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</si>
  <si>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</si>
  <si>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</si>
  <si>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</si>
  <si>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</si>
  <si>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</si>
  <si>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</si>
  <si>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</si>
  <si>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</si>
  <si>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</si>
  <si>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</si>
  <si>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</si>
  <si>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</si>
  <si>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</si>
  <si>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</si>
  <si>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</si>
  <si>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</si>
  <si>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</si>
  <si>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</si>
  <si>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</si>
  <si>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</si>
  <si>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</si>
  <si>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</si>
  <si>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</si>
  <si>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</si>
  <si>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</si>
  <si>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</si>
  <si>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</si>
  <si>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</si>
  <si>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</si>
  <si>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</si>
  <si>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</si>
  <si>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</si>
  <si>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</si>
  <si>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</si>
  <si>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</si>
  <si>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</si>
  <si>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</si>
  <si>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</si>
  <si>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</si>
  <si>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</si>
  <si>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</si>
  <si>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</si>
  <si>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</si>
  <si>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</si>
  <si>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</si>
  <si>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</si>
  <si>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</si>
  <si>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</si>
  <si>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</si>
  <si>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</si>
  <si>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</si>
  <si>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</si>
  <si>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</si>
  <si>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</si>
  <si>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</si>
  <si>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</si>
  <si>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</si>
  <si>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</si>
  <si>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</si>
  <si>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</si>
  <si>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</si>
  <si>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</si>
  <si>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</si>
  <si>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</si>
  <si>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</si>
  <si>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</si>
  <si>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</si>
  <si>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</si>
  <si>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</si>
  <si>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</si>
  <si>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</si>
  <si>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</si>
  <si>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</si>
  <si>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</si>
  <si>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</si>
  <si>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</si>
  <si>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</si>
  <si>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</si>
  <si>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</si>
  <si>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</si>
  <si>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</si>
  <si>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</si>
  <si>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</si>
  <si>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</si>
  <si>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</si>
  <si>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</si>
  <si>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</si>
  <si>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</si>
  <si>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</si>
  <si>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</si>
  <si>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</si>
  <si>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</si>
  <si>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</si>
  <si>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</si>
  <si>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</si>
  <si>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</si>
  <si>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</si>
  <si>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</si>
  <si>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</si>
  <si>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</si>
  <si>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</si>
  <si>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</si>
  <si>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</si>
  <si>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</si>
  <si>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</si>
  <si>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</si>
  <si>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</si>
  <si>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</si>
  <si>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</si>
  <si>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</si>
  <si>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</si>
  <si>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</si>
  <si>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</si>
  <si>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</si>
  <si>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</si>
  <si>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</si>
  <si>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</si>
  <si>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</si>
  <si>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</si>
  <si>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</si>
  <si>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</si>
  <si>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</si>
  <si>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</si>
  <si>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</si>
  <si>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</si>
  <si>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</si>
  <si>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</si>
  <si>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</si>
  <si>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</si>
  <si>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</si>
  <si>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</si>
  <si>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</si>
  <si>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</si>
  <si>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</si>
  <si>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</si>
  <si>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</si>
  <si>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</si>
  <si>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</si>
  <si>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</si>
  <si>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</si>
  <si>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</si>
  <si>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</si>
  <si>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</si>
  <si>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</si>
  <si>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</si>
  <si>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</si>
  <si>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</si>
  <si>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</si>
  <si>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</si>
  <si>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</si>
  <si>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</si>
  <si>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</si>
  <si>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</si>
  <si>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</si>
  <si>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</si>
  <si>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</si>
  <si>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</si>
  <si>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</si>
  <si>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</si>
  <si>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</si>
  <si>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</si>
  <si>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</si>
  <si>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</si>
  <si>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</si>
  <si>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</si>
  <si>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</si>
  <si>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</si>
  <si>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</si>
  <si>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</si>
  <si>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</si>
  <si>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</si>
  <si>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</si>
  <si>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</si>
  <si>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</si>
  <si>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</si>
  <si>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</si>
  <si>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</si>
  <si>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</si>
  <si>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</si>
  <si>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</si>
  <si>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</si>
  <si>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</si>
  <si>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</si>
  <si>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</si>
  <si>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</si>
  <si>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</si>
  <si>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</si>
  <si>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</si>
  <si>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</si>
  <si>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</si>
  <si>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</si>
  <si>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</si>
  <si>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</si>
  <si>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</si>
  <si>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</si>
  <si>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</si>
  <si>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</si>
  <si>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</si>
  <si>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</si>
  <si>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</si>
  <si>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</si>
  <si>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</si>
  <si>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</si>
  <si>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</si>
  <si>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</si>
  <si>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</si>
  <si>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</si>
  <si>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</si>
  <si>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</si>
  <si>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</si>
  <si>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</si>
  <si>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</si>
  <si>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</si>
  <si>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</si>
  <si>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</si>
  <si>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</si>
  <si>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</si>
  <si>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</si>
  <si>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</si>
  <si>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</si>
  <si>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</si>
  <si>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</si>
  <si>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</si>
  <si>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</si>
  <si>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</si>
  <si>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</si>
  <si>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</si>
  <si>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</si>
  <si>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</si>
  <si>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</si>
  <si>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</si>
  <si>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</si>
  <si>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</si>
  <si>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</si>
  <si>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</si>
  <si>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</si>
  <si>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</si>
  <si>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</si>
  <si>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</si>
  <si>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</si>
  <si>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</si>
  <si>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</si>
  <si>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</si>
  <si>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</si>
  <si>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</si>
  <si>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</si>
  <si>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</si>
  <si>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</si>
  <si>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</si>
  <si>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</si>
  <si>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</si>
  <si>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</si>
  <si>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</si>
  <si>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</si>
  <si>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</si>
  <si>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</si>
  <si>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</si>
  <si>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</si>
  <si>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</si>
  <si>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</si>
  <si>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</si>
  <si>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</si>
  <si>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</si>
  <si>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</si>
  <si>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</si>
  <si>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</si>
  <si>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</si>
  <si>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</si>
  <si>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</si>
  <si>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</si>
  <si>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</si>
  <si>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</si>
  <si>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</si>
  <si>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</si>
  <si>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</si>
  <si>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</si>
  <si>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</si>
  <si>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</si>
  <si>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</si>
  <si>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</si>
  <si>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</si>
  <si>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</si>
  <si>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</si>
  <si>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</si>
  <si>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</si>
  <si>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</si>
  <si>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</si>
  <si>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</si>
  <si>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</si>
  <si>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</si>
  <si>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</si>
  <si>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</si>
  <si>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</si>
  <si>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</si>
  <si>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</si>
  <si>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</si>
  <si>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</si>
  <si>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</si>
  <si>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</si>
  <si>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</si>
  <si>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</si>
  <si>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</si>
  <si>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</si>
  <si>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</si>
  <si>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</si>
  <si>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</si>
  <si>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</si>
  <si>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</si>
  <si>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</si>
  <si>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</si>
  <si>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</si>
  <si>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</si>
  <si>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</si>
  <si>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</si>
  <si>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</si>
  <si>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</si>
  <si>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</si>
  <si>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</si>
  <si>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</si>
  <si>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</si>
  <si>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</si>
  <si>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</si>
  <si>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</si>
  <si>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</si>
  <si>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</si>
  <si>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</si>
  <si>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</si>
  <si>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</si>
  <si>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</si>
  <si>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</si>
  <si>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</si>
  <si>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</si>
  <si>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</si>
  <si>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</si>
  <si>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</si>
  <si>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</si>
  <si>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</si>
  <si>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</si>
  <si>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</si>
  <si>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</si>
  <si>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</si>
  <si>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</si>
  <si>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</si>
  <si>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</si>
  <si>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</si>
  <si>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</si>
  <si>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</si>
  <si>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</si>
  <si>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</si>
  <si>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</si>
  <si>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</si>
  <si>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</si>
  <si>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</si>
  <si>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</si>
  <si>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</si>
  <si>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</si>
  <si>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</si>
  <si>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</si>
  <si>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</si>
  <si>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</si>
  <si>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</si>
  <si>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</si>
  <si>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</si>
  <si>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</si>
  <si>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</si>
  <si>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</si>
  <si>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</si>
  <si>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</si>
  <si>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</si>
  <si>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</si>
  <si>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</si>
  <si>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</si>
  <si>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</si>
  <si>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</si>
  <si>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</si>
  <si>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</si>
  <si>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</si>
  <si>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</si>
  <si>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</si>
  <si>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</si>
  <si>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</si>
  <si>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</si>
  <si>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</si>
  <si>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</si>
  <si>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</si>
  <si>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</si>
  <si>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</si>
  <si>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</si>
  <si>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</si>
  <si>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</si>
  <si>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</si>
  <si>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</si>
  <si>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</si>
  <si>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</si>
  <si>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</si>
  <si>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</si>
  <si>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</si>
  <si>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</si>
  <si>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</si>
  <si>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</si>
  <si>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</si>
  <si>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</si>
  <si>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</si>
  <si>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</si>
  <si>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</si>
  <si>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</si>
  <si>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</si>
  <si>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</si>
  <si>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</si>
  <si>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</si>
  <si>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</si>
  <si>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</si>
  <si>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</si>
  <si>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</si>
  <si>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</si>
  <si>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</si>
  <si>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</si>
  <si>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</si>
  <si>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</si>
  <si>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</si>
  <si>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</si>
  <si>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</si>
  <si>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</si>
  <si>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</si>
  <si>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</si>
  <si>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</si>
  <si>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</si>
  <si>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</si>
  <si>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</si>
  <si>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</si>
  <si>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</si>
  <si>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</si>
  <si>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</si>
  <si>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</si>
  <si>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</si>
  <si>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</si>
  <si>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</si>
  <si>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</si>
  <si>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</si>
  <si>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</si>
  <si>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</si>
  <si>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</si>
  <si>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</si>
  <si>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</si>
  <si>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</si>
  <si>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</si>
  <si>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</si>
  <si>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</si>
  <si>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</si>
  <si>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</si>
  <si>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</si>
  <si>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</si>
  <si>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</si>
  <si>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</si>
  <si>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</si>
  <si>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</si>
  <si>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</si>
  <si>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</si>
  <si>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</si>
  <si>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</si>
  <si>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</si>
  <si>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</si>
  <si>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</si>
  <si>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</si>
  <si>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</si>
  <si>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</si>
  <si>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</si>
  <si>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</si>
  <si>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</si>
  <si>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</si>
  <si>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</si>
  <si>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</si>
  <si>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</si>
  <si>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</si>
  <si>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</si>
  <si>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</si>
  <si>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</si>
  <si>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</si>
  <si>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</si>
  <si>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</si>
  <si>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</si>
  <si>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</si>
  <si>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</si>
  <si>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</si>
  <si>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</si>
  <si>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</si>
  <si>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</si>
  <si>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</si>
  <si>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</si>
  <si>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</si>
  <si>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</si>
  <si>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</si>
  <si>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</si>
  <si>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</si>
  <si>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</si>
  <si>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</si>
  <si>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</si>
  <si>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</si>
  <si>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</si>
  <si>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</si>
  <si>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</si>
  <si>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</si>
  <si>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</si>
  <si>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</si>
  <si>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</si>
  <si>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</si>
  <si>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</si>
  <si>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</si>
  <si>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</si>
  <si>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</si>
  <si>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</si>
  <si>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</si>
  <si>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</si>
  <si>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</si>
  <si>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</si>
  <si>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</si>
  <si>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</si>
  <si>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</si>
  <si>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</si>
  <si>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</si>
  <si>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</si>
  <si>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</si>
  <si>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</si>
  <si>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</si>
  <si>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</si>
  <si>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</si>
  <si>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</si>
  <si>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</si>
  <si>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</si>
  <si>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</si>
  <si>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</si>
  <si>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</si>
  <si>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</si>
  <si>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</si>
  <si>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</si>
  <si>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</si>
  <si>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</si>
  <si>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</si>
  <si>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</si>
  <si>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</si>
  <si>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</si>
  <si>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</si>
  <si>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</si>
  <si>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</si>
  <si>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</si>
  <si>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</si>
  <si>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</si>
  <si>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</si>
  <si>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</si>
  <si>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</si>
  <si>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</si>
  <si>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</si>
  <si>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</si>
  <si>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</si>
  <si>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</si>
  <si>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</si>
  <si>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</si>
  <si>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</si>
  <si>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</si>
  <si>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</si>
  <si>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</si>
  <si>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</si>
  <si>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</si>
  <si>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</si>
  <si>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</si>
  <si>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</si>
  <si>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</si>
  <si>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</si>
  <si>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</si>
  <si>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</si>
  <si>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</si>
  <si>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</si>
  <si>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</si>
  <si>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</si>
  <si>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</si>
  <si>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</si>
  <si>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</si>
  <si>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</si>
  <si>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</si>
  <si>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</si>
  <si>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</si>
  <si>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</si>
  <si>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</si>
  <si>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</si>
  <si>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</si>
  <si>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</si>
  <si>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</si>
  <si>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</si>
  <si>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</si>
  <si>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</si>
  <si>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</si>
  <si>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</si>
  <si>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</si>
  <si>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</si>
  <si>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</si>
  <si>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</si>
  <si>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</si>
  <si>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</si>
  <si>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</si>
  <si>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</si>
  <si>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</si>
  <si>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</si>
  <si>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</si>
  <si>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</si>
  <si>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</si>
  <si>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</si>
  <si>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</si>
  <si>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</si>
  <si>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</si>
  <si>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</si>
  <si>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</si>
  <si>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</si>
  <si>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</si>
  <si>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</si>
  <si>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</si>
  <si>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</si>
  <si>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</si>
  <si>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</si>
  <si>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</si>
  <si>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</si>
  <si>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</si>
  <si>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</si>
  <si>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</si>
  <si>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</si>
  <si>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</si>
  <si>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</si>
  <si>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</si>
  <si>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</si>
  <si>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</si>
  <si>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</si>
  <si>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</si>
  <si>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</si>
  <si>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</si>
  <si>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</si>
  <si>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</si>
  <si>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</si>
  <si>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</si>
  <si>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</si>
  <si>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</si>
  <si>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</si>
  <si>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</si>
  <si>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</si>
  <si>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</si>
  <si>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</si>
  <si>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</si>
  <si>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</si>
  <si>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</si>
  <si>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</si>
  <si>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</si>
  <si>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</si>
  <si>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</si>
  <si>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</si>
  <si>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</si>
  <si>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</si>
  <si>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</si>
  <si>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</si>
  <si>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</si>
  <si>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</si>
  <si>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</si>
  <si>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</si>
  <si>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</si>
  <si>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</si>
  <si>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</si>
  <si>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</si>
  <si>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</si>
  <si>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</si>
  <si>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</si>
  <si>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</si>
  <si>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</si>
  <si>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</si>
  <si>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</si>
  <si>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</si>
  <si>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</si>
  <si>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</si>
  <si>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</si>
  <si>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</si>
  <si>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</si>
  <si>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</si>
  <si>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</si>
  <si>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</si>
  <si>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</si>
  <si>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</si>
  <si>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</si>
  <si>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</si>
  <si>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</si>
  <si>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</si>
  <si>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</si>
  <si>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</si>
  <si>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</si>
  <si>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</si>
  <si>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</si>
  <si>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</si>
  <si>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</si>
  <si>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</si>
  <si>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</si>
  <si>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</si>
  <si>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</si>
  <si>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</si>
  <si>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</si>
  <si>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</si>
  <si>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</si>
  <si>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</si>
  <si>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</si>
  <si>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</si>
  <si>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</si>
  <si>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</si>
  <si>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</si>
  <si>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</si>
  <si>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</si>
  <si>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</si>
  <si>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</si>
  <si>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</si>
  <si>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</si>
  <si>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</si>
  <si>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</si>
  <si>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</si>
  <si>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</si>
  <si>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</si>
  <si>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</si>
  <si>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</si>
  <si>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</si>
  <si>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</si>
  <si>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</si>
  <si>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</si>
  <si>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</si>
  <si>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</si>
  <si>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</si>
  <si>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</si>
  <si>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</si>
  <si>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</si>
  <si>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</si>
  <si>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</si>
  <si>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</si>
  <si>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</si>
  <si>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</si>
  <si>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</si>
  <si>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</si>
  <si>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</si>
  <si>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</si>
  <si>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</si>
  <si>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</si>
  <si>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</si>
  <si>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</si>
  <si>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</si>
  <si>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</si>
  <si>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</si>
  <si>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</si>
  <si>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</si>
  <si>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</si>
  <si>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</si>
  <si>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</si>
  <si>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</si>
  <si>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</si>
  <si>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</si>
  <si>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</si>
  <si>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</si>
  <si>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</si>
  <si>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</si>
  <si>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</si>
  <si>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</si>
  <si>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</si>
  <si>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</si>
  <si>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</si>
  <si>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</si>
  <si>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</si>
  <si>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</si>
  <si>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</si>
  <si>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</si>
  <si>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</si>
  <si>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</si>
  <si>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</si>
  <si>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</si>
  <si>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</si>
  <si>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</si>
  <si>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</si>
  <si>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</si>
  <si>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</si>
  <si>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</si>
  <si>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</si>
  <si>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</si>
  <si>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</si>
  <si>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</si>
  <si>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</si>
  <si>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</si>
  <si>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</si>
  <si>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</si>
  <si>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</si>
  <si>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</si>
  <si>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</si>
  <si>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</si>
  <si>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</si>
  <si>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</si>
  <si>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</si>
  <si>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</si>
  <si>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</si>
  <si>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</si>
  <si>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</si>
  <si>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</si>
  <si>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</si>
  <si>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</si>
  <si>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</si>
  <si>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</si>
  <si>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</si>
  <si>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</si>
  <si>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</si>
  <si>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</si>
  <si>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</si>
  <si>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</si>
  <si>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</si>
  <si>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</si>
  <si>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</si>
  <si>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</si>
  <si>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</si>
  <si>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</si>
  <si>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</si>
  <si>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</si>
  <si>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</si>
  <si>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</si>
  <si>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</si>
  <si>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</si>
  <si>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</si>
  <si>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</si>
  <si>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</si>
  <si>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</si>
  <si>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</si>
  <si>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</si>
  <si>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</si>
  <si>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</si>
  <si>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</si>
  <si>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</si>
  <si>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</si>
  <si>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</si>
  <si>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</si>
  <si>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</si>
  <si>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</si>
  <si>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</si>
  <si>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</si>
  <si>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</si>
  <si>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</si>
  <si>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</si>
  <si>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</si>
  <si>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</si>
  <si>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</si>
  <si>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</si>
  <si>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</si>
  <si>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</si>
  <si>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</si>
  <si>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</si>
  <si>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</si>
  <si>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</si>
  <si>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</si>
  <si>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</si>
  <si>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</si>
  <si>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</si>
  <si>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</si>
  <si>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</si>
  <si>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</si>
  <si>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</si>
  <si>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</si>
  <si>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</si>
  <si>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</si>
  <si>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</si>
  <si>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</si>
  <si>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</si>
  <si>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</si>
  <si>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</si>
  <si>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</si>
  <si>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</si>
  <si>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</si>
  <si>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</si>
  <si>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</si>
  <si>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</si>
  <si>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</si>
  <si>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</si>
  <si>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</si>
  <si>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</si>
  <si>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</si>
  <si>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</si>
  <si>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</si>
  <si>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</si>
  <si>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</si>
  <si>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</si>
  <si>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</si>
  <si>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</si>
  <si>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</si>
  <si>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</si>
  <si>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</si>
  <si>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</si>
  <si>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</si>
  <si>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</si>
  <si>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</si>
  <si>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</si>
  <si>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</si>
  <si>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</si>
  <si>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</si>
  <si>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</si>
  <si>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</si>
  <si>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</si>
  <si>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</si>
  <si>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</si>
  <si>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</si>
  <si>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</si>
  <si>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</si>
  <si>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</si>
  <si>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</si>
  <si>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</si>
  <si>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</si>
  <si>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</si>
  <si>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</si>
  <si>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</si>
  <si>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</si>
  <si>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</si>
  <si>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</si>
  <si>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</si>
  <si>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</si>
  <si>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</si>
  <si>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</si>
  <si>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</si>
  <si>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</si>
  <si>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</si>
  <si>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</si>
  <si>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</si>
  <si>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</si>
  <si>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</si>
  <si>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</si>
  <si>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</si>
  <si>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</si>
  <si>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</si>
  <si>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</si>
  <si>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</si>
  <si>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</si>
  <si>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</si>
  <si>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</si>
  <si>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</si>
  <si>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</si>
  <si>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</si>
  <si>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</si>
  <si>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</si>
  <si>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</si>
  <si>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</si>
  <si>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</si>
  <si>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</si>
  <si>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</si>
  <si>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</si>
  <si>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</si>
  <si>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</si>
  <si>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</si>
  <si>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</si>
  <si>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</si>
  <si>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</si>
  <si>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</si>
  <si>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</si>
  <si>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</si>
  <si>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</si>
  <si>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</si>
  <si>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</si>
  <si>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</si>
  <si>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</si>
  <si>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</si>
  <si>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</si>
  <si>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</si>
  <si>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</si>
  <si>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</si>
  <si>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</si>
  <si>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</si>
  <si>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</si>
  <si>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</si>
  <si>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</si>
  <si>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</si>
  <si>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</si>
  <si>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</si>
  <si>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</si>
  <si>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</si>
  <si>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</si>
  <si>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</si>
  <si>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</si>
  <si>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</si>
  <si>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</si>
  <si>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</si>
  <si>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</si>
  <si>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</si>
  <si>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</si>
  <si>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</si>
  <si>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</si>
  <si>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</si>
  <si>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</si>
  <si>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</si>
  <si>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</si>
  <si>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</si>
  <si>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</si>
  <si>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</si>
  <si>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</si>
  <si>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</si>
  <si>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</si>
  <si>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</si>
  <si>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</si>
  <si>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</si>
  <si>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</si>
  <si>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</si>
  <si>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</si>
  <si>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</si>
  <si>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</si>
  <si>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</si>
  <si>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</si>
  <si>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</si>
  <si>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</si>
  <si>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</si>
  <si>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</si>
  <si>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</si>
  <si>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</si>
  <si>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</si>
  <si>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</si>
  <si>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</si>
  <si>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</si>
  <si>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</si>
  <si>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</si>
  <si>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</si>
  <si>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</si>
  <si>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</si>
  <si>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</si>
  <si>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</si>
  <si>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</si>
  <si>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</si>
  <si>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</si>
  <si>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</si>
  <si>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</si>
  <si>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</si>
  <si>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</si>
  <si>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</si>
  <si>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</si>
  <si>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</si>
  <si>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</si>
  <si>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</si>
  <si>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</si>
  <si>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</si>
  <si>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</si>
  <si>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</si>
  <si>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</si>
  <si>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</si>
  <si>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</si>
  <si>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</si>
  <si>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</si>
  <si>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</si>
  <si>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</si>
  <si>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</si>
  <si>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</si>
  <si>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</si>
  <si>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</si>
  <si>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</si>
  <si>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</si>
  <si>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</si>
  <si>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</si>
  <si>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</si>
  <si>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</si>
  <si>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</si>
  <si>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</si>
  <si>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</si>
  <si>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</si>
  <si>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</si>
  <si>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</si>
  <si>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</si>
  <si>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</si>
  <si>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</si>
  <si>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</si>
  <si>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</si>
  <si>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</si>
  <si>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</si>
  <si>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</si>
  <si>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</si>
  <si>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</si>
  <si>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</si>
  <si>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</si>
  <si>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</si>
  <si>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</si>
  <si>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</si>
  <si>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</si>
  <si>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</si>
  <si>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</si>
  <si>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</si>
  <si>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</si>
  <si>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</si>
  <si>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</si>
  <si>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</si>
  <si>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</si>
  <si>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</si>
  <si>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</si>
  <si>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</si>
  <si>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</si>
  <si>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</si>
  <si>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</si>
  <si>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</si>
  <si>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</si>
  <si>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</si>
  <si>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</si>
  <si>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</si>
  <si>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</si>
  <si>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</si>
  <si>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</si>
  <si>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</si>
  <si>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</si>
  <si>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</si>
  <si>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</si>
  <si>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</si>
  <si>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</si>
  <si>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</si>
  <si>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</si>
  <si>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</si>
  <si>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</si>
  <si>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</si>
  <si>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</si>
  <si>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</si>
  <si>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</si>
  <si>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</si>
  <si>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</si>
  <si>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</si>
  <si>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</si>
  <si>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</si>
  <si>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</si>
  <si>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</si>
  <si>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</si>
  <si>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</si>
  <si>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</si>
  <si>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</si>
  <si>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</si>
  <si>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</si>
  <si>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</si>
  <si>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</si>
  <si>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</si>
  <si>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</si>
  <si>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</si>
  <si>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</si>
  <si>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</si>
  <si>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</si>
  <si>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</si>
  <si>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</si>
  <si>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</si>
  <si>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</si>
  <si>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</si>
  <si>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</si>
  <si>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</si>
  <si>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</si>
  <si>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</si>
  <si>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</si>
  <si>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</si>
  <si>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</si>
  <si>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</si>
  <si>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</si>
  <si>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</si>
  <si>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</si>
  <si>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</si>
  <si>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</si>
  <si>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</si>
  <si>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</si>
  <si>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</si>
  <si>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</si>
  <si>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</si>
  <si>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</si>
  <si>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</si>
  <si>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</si>
  <si>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</si>
  <si>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</si>
  <si>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</si>
  <si>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</si>
  <si>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</si>
  <si>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</si>
  <si>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</si>
  <si>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</si>
  <si>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</si>
  <si>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</si>
  <si>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</si>
  <si>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</si>
  <si>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</si>
  <si>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</si>
  <si>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</si>
  <si>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</si>
  <si>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</si>
  <si>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</si>
  <si>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</si>
  <si>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</si>
  <si>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</si>
  <si>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</si>
  <si>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</si>
  <si>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</si>
  <si>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</si>
  <si>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</si>
  <si>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</si>
  <si>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</si>
  <si>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</si>
  <si>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</si>
  <si>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</si>
  <si>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</si>
  <si>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</si>
  <si>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</si>
  <si>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</si>
  <si>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</si>
  <si>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</si>
  <si>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</si>
  <si>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</si>
  <si>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</si>
  <si>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</si>
  <si>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</si>
  <si>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</si>
  <si>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</si>
  <si>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</si>
  <si>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</si>
  <si>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</si>
  <si>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</si>
  <si>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</si>
  <si>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</si>
  <si>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</si>
  <si>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</si>
  <si>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</si>
  <si>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</si>
  <si>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</si>
  <si>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</si>
  <si>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</si>
  <si>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</si>
  <si>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</si>
  <si>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</si>
  <si>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</si>
  <si>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</si>
  <si>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</si>
  <si>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</si>
  <si>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</si>
  <si>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</si>
  <si>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</si>
  <si>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</si>
  <si>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</si>
  <si>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</si>
  <si>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</si>
  <si>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</si>
  <si>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</si>
  <si>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</si>
  <si>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</si>
  <si>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</si>
  <si>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</si>
  <si>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</si>
  <si>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</si>
  <si>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</si>
  <si>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</si>
  <si>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</si>
  <si>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</si>
  <si>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</si>
  <si>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</si>
  <si>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</si>
  <si>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</si>
  <si>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</si>
  <si>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</si>
  <si>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</si>
  <si>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</si>
  <si>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</si>
  <si>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</si>
  <si>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</si>
  <si>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</si>
  <si>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</si>
  <si>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</si>
  <si>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</si>
  <si>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</si>
  <si>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</si>
  <si>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</si>
  <si>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</si>
  <si>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</si>
  <si>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</si>
  <si>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</si>
  <si>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</si>
  <si>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</si>
  <si>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</si>
  <si>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</si>
  <si>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</si>
  <si>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</si>
  <si>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</si>
  <si>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</si>
  <si>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</si>
  <si>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</si>
  <si>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</si>
  <si>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</si>
  <si>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</si>
  <si>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</si>
  <si>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</si>
  <si>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</si>
  <si>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</si>
  <si>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</si>
  <si>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</si>
  <si>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</si>
  <si>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</si>
  <si>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</si>
  <si>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</si>
  <si>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</si>
  <si>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</si>
  <si>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</si>
  <si>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</si>
  <si>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</si>
  <si>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</si>
  <si>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</si>
  <si>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</si>
  <si>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</si>
  <si>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</si>
  <si>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</si>
  <si>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</si>
  <si>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</si>
  <si>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</si>
  <si>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</si>
  <si>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</si>
  <si>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</si>
  <si>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</si>
  <si>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</si>
  <si>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</si>
  <si>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</si>
  <si>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</si>
  <si>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</si>
  <si>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</si>
  <si>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</si>
  <si>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</si>
  <si>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</si>
  <si>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</si>
  <si>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</si>
  <si>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</si>
  <si>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</si>
  <si>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</si>
  <si>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</si>
  <si>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</si>
  <si>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</si>
  <si>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</si>
  <si>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</si>
  <si>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</si>
  <si>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</si>
  <si>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</si>
  <si>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</si>
  <si>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</si>
  <si>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</si>
  <si>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</si>
  <si>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</si>
  <si>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</si>
  <si>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</si>
  <si>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</si>
  <si>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</si>
  <si>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</si>
  <si>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</si>
  <si>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</si>
  <si>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</si>
  <si>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</si>
  <si>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</si>
  <si>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</si>
  <si>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</si>
  <si>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</si>
  <si>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</si>
  <si>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</si>
  <si>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</si>
  <si>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</si>
  <si>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</si>
  <si>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</si>
  <si>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</si>
  <si>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</si>
  <si>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</si>
  <si>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</si>
  <si>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</si>
  <si>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</si>
  <si>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</si>
  <si>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</si>
  <si>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</si>
  <si>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</si>
  <si>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</si>
  <si>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</si>
  <si>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</si>
  <si>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</si>
  <si>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</si>
  <si>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</si>
  <si>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</si>
  <si>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</si>
  <si>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</si>
  <si>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</si>
  <si>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</si>
  <si>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</si>
  <si>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</si>
  <si>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</si>
  <si>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</si>
  <si>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</si>
  <si>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</si>
  <si>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</si>
  <si>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</si>
  <si>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</si>
  <si>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</si>
  <si>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</si>
  <si>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</si>
  <si>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</si>
  <si>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</si>
  <si>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</si>
  <si>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</si>
  <si>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</si>
  <si>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</si>
  <si>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</si>
  <si>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</si>
  <si>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</si>
  <si>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</si>
  <si>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</si>
  <si>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</si>
  <si>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</si>
  <si>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</si>
  <si>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</si>
  <si>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</si>
  <si>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</si>
  <si>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</si>
  <si>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</si>
  <si>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</si>
  <si>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</si>
  <si>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</si>
  <si>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</si>
  <si>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</si>
  <si>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</si>
  <si>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</si>
  <si>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</si>
  <si>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</si>
  <si>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</si>
  <si>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</si>
  <si>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</si>
  <si>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</si>
  <si>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</si>
  <si>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</si>
  <si>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</si>
  <si>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</si>
  <si>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</si>
  <si>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</si>
  <si>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</si>
  <si>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</si>
  <si>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</si>
  <si>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</si>
  <si>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</si>
  <si>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</si>
  <si>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</si>
  <si>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</si>
  <si>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</si>
  <si>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</si>
  <si>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</si>
  <si>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</si>
  <si>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</si>
  <si>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</si>
  <si>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</si>
  <si>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</si>
  <si>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</si>
  <si>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</si>
  <si>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</si>
  <si>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</si>
  <si>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</si>
  <si>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</si>
  <si>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</si>
  <si>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</si>
  <si>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</si>
  <si>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</si>
  <si>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</si>
  <si>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</si>
  <si>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</si>
  <si>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</si>
  <si>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</si>
  <si>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</si>
  <si>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</si>
  <si>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</si>
  <si>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</si>
  <si>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</si>
  <si>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</si>
  <si>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</si>
  <si>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</si>
  <si>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</si>
  <si>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</si>
  <si>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</si>
  <si>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</si>
  <si>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</si>
  <si>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</si>
  <si>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</si>
  <si>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</si>
  <si>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</si>
  <si>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</si>
  <si>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</si>
  <si>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</si>
  <si>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</si>
  <si>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</si>
  <si>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</si>
  <si>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</si>
  <si>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</si>
  <si>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</si>
  <si>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</si>
  <si>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</si>
  <si>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</si>
  <si>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</si>
  <si>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</si>
  <si>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</si>
  <si>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</si>
  <si>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</si>
  <si>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</si>
  <si>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</si>
  <si>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</si>
  <si>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</si>
  <si>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</si>
  <si>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</si>
  <si>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</si>
  <si>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</si>
  <si>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</si>
  <si>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</si>
  <si>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</si>
  <si>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</si>
  <si>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</si>
  <si>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</si>
  <si>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</si>
  <si>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</si>
  <si>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</si>
  <si>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</si>
  <si>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</si>
  <si>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</si>
  <si>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</si>
  <si>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</si>
  <si>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</si>
  <si>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</si>
  <si>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</si>
  <si>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</si>
  <si>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</si>
  <si>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</si>
  <si>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</si>
  <si>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</si>
  <si>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</si>
  <si>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</si>
  <si>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</si>
  <si>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</si>
  <si>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</si>
  <si>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</si>
  <si>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</si>
  <si>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</si>
  <si>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</si>
  <si>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</si>
  <si>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</si>
  <si>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</si>
  <si>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</si>
  <si>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</si>
  <si>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</si>
  <si>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</si>
  <si>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</si>
  <si>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</si>
  <si>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</si>
  <si>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</si>
  <si>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</si>
  <si>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</si>
  <si>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</si>
  <si>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</si>
  <si>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</si>
  <si>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</si>
  <si>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</si>
  <si>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</si>
  <si>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</si>
  <si>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</si>
  <si>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</si>
  <si>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</si>
  <si>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</si>
  <si>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</si>
  <si>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</si>
  <si>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</si>
  <si>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</si>
  <si>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</si>
  <si>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</si>
  <si>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</si>
  <si>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</si>
  <si>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</si>
  <si>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</si>
  <si>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</si>
  <si>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</si>
  <si>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</si>
  <si>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</si>
  <si>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</si>
  <si>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</si>
  <si>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</si>
  <si>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</si>
  <si>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</si>
  <si>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</si>
  <si>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</si>
  <si>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</si>
  <si>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</si>
  <si>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</si>
  <si>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</si>
  <si>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</si>
  <si>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</si>
  <si>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</si>
  <si>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</si>
  <si>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</si>
  <si>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</si>
  <si>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</si>
  <si>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</si>
  <si>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</si>
  <si>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</si>
  <si>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</si>
  <si>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</si>
  <si>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</si>
  <si>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</si>
  <si>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</si>
  <si>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</si>
  <si>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</si>
  <si>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</si>
  <si>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</si>
  <si>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</si>
  <si>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</si>
  <si>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</si>
  <si>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</si>
  <si>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</si>
  <si>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</si>
  <si>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</si>
  <si>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</si>
  <si>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</si>
  <si>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</si>
  <si>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</si>
  <si>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</si>
  <si>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</si>
  <si>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</si>
  <si>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</si>
  <si>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</si>
  <si>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</si>
  <si>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</si>
  <si>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</si>
  <si>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</si>
  <si>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</si>
  <si>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</si>
  <si>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</si>
  <si>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</si>
  <si>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</si>
  <si>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</si>
  <si>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</si>
  <si>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</si>
  <si>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</si>
  <si>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</si>
  <si>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</si>
  <si>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</si>
  <si>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</si>
  <si>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</si>
  <si>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</si>
  <si>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</si>
  <si>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</si>
  <si>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</si>
  <si>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</si>
  <si>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</si>
  <si>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</si>
  <si>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</si>
  <si>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</si>
  <si>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</si>
  <si>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</si>
  <si>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</si>
  <si>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</si>
  <si>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</si>
  <si>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</si>
  <si>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</si>
  <si>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</si>
  <si>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</si>
  <si>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</si>
  <si>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</si>
  <si>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</si>
  <si>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</si>
  <si>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</si>
  <si>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</si>
  <si>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</si>
  <si>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</si>
  <si>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</si>
  <si>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</si>
  <si>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</si>
  <si>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</si>
  <si>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</si>
  <si>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</si>
  <si>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</si>
  <si>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</si>
  <si>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</si>
  <si>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</si>
  <si>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</si>
  <si>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</si>
  <si>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</si>
  <si>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</si>
  <si>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</si>
  <si>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</si>
  <si>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</si>
  <si>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</si>
  <si>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</si>
  <si>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</si>
  <si>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</si>
  <si>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</si>
  <si>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</si>
  <si>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</si>
  <si>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</si>
  <si>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</si>
  <si>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</si>
  <si>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</si>
  <si>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</si>
  <si>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</si>
  <si>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</si>
  <si>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</si>
  <si>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</si>
  <si>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</si>
  <si>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</si>
  <si>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</si>
  <si>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</si>
  <si>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</si>
  <si>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</si>
  <si>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</si>
  <si>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</si>
  <si>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</si>
  <si>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</si>
  <si>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</si>
  <si>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</si>
  <si>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</si>
  <si>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</si>
  <si>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</si>
  <si>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</si>
  <si>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</si>
  <si>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</si>
  <si>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</si>
  <si>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</si>
  <si>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</si>
  <si>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</si>
  <si>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</si>
  <si>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</si>
  <si>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</si>
  <si>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</si>
  <si>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</si>
  <si>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</si>
  <si>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</si>
  <si>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</si>
  <si>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</si>
  <si>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</si>
  <si>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</si>
  <si>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</si>
  <si>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</si>
  <si>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</si>
  <si>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</si>
  <si>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</si>
  <si>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</si>
  <si>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</si>
  <si>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</si>
  <si>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</si>
  <si>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</si>
  <si>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</si>
  <si>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</si>
  <si>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</si>
  <si>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</si>
  <si>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</si>
  <si>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</si>
  <si>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</si>
  <si>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</si>
  <si>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</si>
  <si>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</si>
  <si>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</si>
  <si>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</si>
  <si>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</si>
  <si>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</si>
  <si>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</si>
  <si>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</si>
  <si>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</si>
  <si>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</si>
  <si>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</si>
  <si>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</si>
  <si>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</si>
  <si>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</si>
  <si>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</si>
  <si>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</si>
  <si>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</si>
  <si>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</si>
  <si>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</si>
  <si>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</si>
  <si>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</si>
  <si>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</si>
  <si>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</si>
  <si>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</si>
  <si>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</si>
  <si>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</si>
  <si>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</si>
  <si>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</si>
  <si>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</si>
  <si>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</si>
  <si>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</si>
  <si>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</si>
  <si>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</si>
  <si>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</si>
  <si>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</si>
  <si>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</si>
  <si>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</si>
  <si>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</si>
  <si>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</si>
  <si>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</si>
  <si>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</si>
  <si>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</si>
  <si>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</si>
  <si>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</si>
  <si>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</si>
  <si>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</si>
  <si>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</si>
  <si>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</si>
  <si>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</si>
  <si>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</si>
  <si>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</si>
  <si>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</si>
  <si>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</si>
  <si>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</si>
  <si>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</si>
  <si>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</si>
  <si>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</si>
  <si>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</si>
  <si>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</si>
  <si>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</si>
  <si>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</si>
  <si>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</si>
  <si>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</si>
  <si>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</si>
  <si>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</si>
  <si>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</si>
  <si>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</si>
  <si>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</si>
  <si>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</si>
  <si>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</si>
  <si>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</si>
  <si>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</si>
  <si>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</si>
  <si>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</si>
  <si>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</si>
  <si>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</si>
  <si>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</si>
  <si>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</si>
  <si>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</si>
  <si>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</si>
  <si>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</si>
  <si>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</si>
  <si>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</si>
  <si>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</si>
  <si>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</si>
  <si>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</si>
  <si>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</si>
  <si>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</si>
  <si>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</si>
  <si>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</si>
  <si>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</si>
  <si>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</si>
  <si>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</si>
  <si>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</si>
  <si>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</si>
  <si>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</si>
  <si>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</si>
  <si>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</si>
  <si>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</si>
  <si>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</si>
  <si>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</si>
  <si>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</si>
  <si>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</si>
  <si>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</si>
  <si>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</si>
  <si>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</si>
  <si>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</si>
  <si>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</si>
  <si>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</si>
  <si>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</si>
  <si>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</si>
  <si>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</si>
  <si>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</si>
  <si>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</si>
  <si>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</si>
  <si>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</si>
  <si>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</si>
  <si>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</si>
  <si>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</si>
  <si>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</si>
  <si>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</si>
  <si>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</si>
  <si>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</si>
  <si>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</si>
  <si>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</si>
  <si>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</si>
  <si>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</si>
  <si>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</si>
  <si>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</si>
  <si>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</si>
  <si>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</si>
  <si>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</si>
  <si>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</si>
  <si>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</si>
  <si>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</si>
  <si>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</si>
  <si>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</si>
  <si>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</si>
  <si>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</si>
  <si>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</si>
  <si>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</si>
  <si>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</si>
  <si>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</si>
  <si>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</si>
  <si>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</si>
  <si>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</si>
  <si>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</si>
  <si>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</si>
  <si>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</si>
  <si>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</si>
  <si>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</si>
  <si>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</si>
  <si>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</si>
  <si>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</si>
  <si>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</si>
  <si>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</si>
  <si>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</si>
  <si>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</si>
  <si>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</si>
  <si>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</si>
  <si>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</si>
  <si>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</si>
  <si>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</si>
  <si>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</si>
  <si>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</si>
  <si>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</si>
  <si>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</si>
  <si>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</si>
  <si>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</si>
  <si>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</si>
  <si>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</si>
  <si>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</si>
  <si>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</si>
  <si>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</si>
  <si>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</si>
  <si>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</si>
  <si>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</si>
  <si>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</si>
  <si>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</si>
  <si>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</si>
  <si>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</si>
  <si>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</si>
  <si>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</si>
  <si>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</si>
  <si>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</si>
  <si>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</si>
  <si>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</si>
  <si>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</si>
  <si>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</si>
  <si>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</si>
  <si>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</si>
  <si>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</si>
  <si>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</si>
  <si>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</si>
  <si>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</si>
  <si>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</si>
  <si>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</si>
  <si>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</si>
  <si>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</si>
  <si>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</si>
  <si>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</si>
  <si>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</si>
  <si>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</si>
  <si>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</si>
  <si>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</si>
  <si>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</si>
  <si>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</si>
  <si>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</si>
  <si>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</si>
  <si>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</si>
  <si>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</si>
  <si>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</si>
  <si>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</si>
  <si>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</si>
  <si>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</si>
  <si>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</si>
  <si>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</si>
  <si>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</si>
  <si>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</si>
  <si>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</si>
  <si>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</si>
  <si>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</si>
  <si>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</si>
  <si>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</si>
  <si>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</si>
  <si>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</si>
  <si>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</si>
  <si>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</si>
  <si>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</si>
  <si>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</si>
  <si>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</si>
  <si>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</si>
  <si>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</si>
  <si>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</si>
  <si>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</si>
  <si>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</si>
  <si>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</si>
  <si>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</si>
  <si>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</si>
  <si>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</si>
  <si>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</si>
  <si>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</si>
  <si>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</si>
  <si>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</si>
  <si>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</si>
  <si>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</si>
  <si>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</si>
  <si>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</si>
  <si>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</si>
  <si>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</si>
  <si>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</si>
  <si>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</si>
  <si>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</si>
  <si>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</si>
  <si>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</si>
  <si>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</si>
  <si>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</si>
  <si>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</si>
  <si>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</si>
  <si>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</si>
  <si>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</si>
  <si>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</si>
  <si>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</si>
  <si>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</si>
  <si>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</si>
  <si>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</si>
  <si>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</si>
  <si>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</si>
  <si>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</si>
  <si>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</si>
  <si>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</si>
  <si>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</si>
  <si>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</si>
  <si>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</si>
  <si>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</si>
  <si>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</si>
  <si>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</si>
  <si>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</si>
  <si>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</si>
  <si>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</si>
  <si>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</si>
  <si>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</si>
  <si>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</si>
  <si>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</si>
  <si>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</si>
  <si>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</si>
  <si>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</si>
  <si>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</si>
  <si>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</si>
  <si>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</si>
  <si>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</si>
  <si>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</si>
  <si>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</si>
  <si>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</si>
  <si>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</si>
  <si>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</si>
  <si>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</si>
  <si>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</si>
  <si>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</si>
  <si>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</si>
  <si>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</si>
  <si>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</si>
  <si>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</si>
  <si>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</si>
  <si>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</si>
  <si>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</si>
  <si>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</si>
  <si>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</si>
  <si>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</si>
  <si>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</si>
  <si>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</si>
  <si>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</si>
  <si>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</si>
  <si>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</si>
  <si>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</si>
  <si>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</si>
  <si>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</si>
  <si>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</si>
  <si>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</si>
  <si>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</si>
  <si>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</si>
  <si>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</si>
  <si>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</si>
  <si>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</si>
  <si>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</si>
  <si>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</si>
  <si>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</si>
  <si>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</si>
  <si>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</si>
  <si>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</si>
  <si>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</si>
  <si>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</si>
  <si>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</si>
  <si>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</si>
  <si>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</si>
  <si>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</si>
  <si>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</si>
  <si>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</si>
  <si>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</si>
  <si>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</si>
  <si>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</si>
  <si>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</si>
  <si>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</si>
  <si>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</si>
  <si>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</si>
  <si>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</si>
  <si>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</si>
  <si>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</si>
  <si>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</si>
  <si>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</si>
  <si>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</si>
  <si>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</si>
  <si>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</si>
  <si>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</si>
  <si>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</si>
  <si>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</si>
  <si>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</si>
  <si>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</si>
  <si>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</si>
  <si>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</si>
  <si>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</si>
  <si>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</si>
  <si>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</si>
  <si>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</si>
  <si>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</si>
  <si>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</si>
  <si>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</si>
  <si>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</si>
  <si>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</si>
  <si>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</si>
  <si>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</si>
  <si>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</si>
  <si>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</si>
  <si>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</si>
  <si>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</si>
  <si>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</si>
  <si>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</si>
  <si>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</si>
  <si>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</si>
  <si>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</si>
  <si>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</si>
  <si>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</si>
  <si>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</si>
  <si>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</si>
  <si>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</si>
  <si>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</si>
  <si>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</si>
  <si>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</si>
  <si>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</si>
  <si>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</si>
  <si>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</si>
  <si>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</si>
  <si>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</si>
  <si>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</si>
  <si>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</si>
  <si>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</si>
  <si>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</si>
  <si>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</si>
  <si>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</si>
  <si>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</si>
  <si>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</si>
  <si>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</si>
  <si>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</si>
  <si>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</si>
  <si>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</si>
  <si>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</si>
  <si>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</si>
  <si>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</si>
  <si>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</si>
  <si>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</si>
  <si>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</si>
  <si>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</si>
  <si>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</si>
  <si>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</si>
  <si>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</si>
  <si>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</si>
  <si>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</si>
  <si>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</si>
  <si>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</si>
  <si>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</si>
  <si>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</si>
  <si>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</si>
  <si>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</si>
  <si>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</si>
  <si>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</si>
  <si>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</si>
  <si>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</si>
  <si>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</si>
  <si>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</si>
  <si>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</si>
  <si>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</si>
  <si>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</si>
  <si>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</si>
  <si>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</si>
  <si>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</si>
  <si>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</si>
  <si>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</si>
  <si>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</si>
  <si>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</si>
  <si>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</si>
  <si>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</si>
  <si>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</si>
  <si>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</si>
  <si>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</si>
  <si>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</si>
  <si>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</si>
  <si>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</si>
  <si>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</si>
  <si>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</si>
  <si>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</si>
  <si>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</si>
  <si>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</si>
  <si>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</si>
  <si>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</si>
  <si>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</si>
  <si>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</si>
  <si>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</si>
  <si>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</si>
  <si>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</si>
  <si>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</si>
  <si>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</si>
  <si>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</si>
  <si>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</si>
  <si>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</si>
  <si>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</si>
  <si>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</si>
  <si>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</si>
  <si>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</si>
  <si>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</si>
  <si>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</si>
  <si>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</si>
  <si>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</si>
  <si>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</si>
  <si>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</si>
  <si>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</si>
  <si>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</si>
  <si>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</si>
  <si>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</si>
  <si>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</si>
  <si>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</si>
  <si>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</si>
  <si>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</si>
  <si>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</si>
  <si>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</si>
  <si>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</si>
  <si>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</si>
  <si>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</si>
  <si>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</si>
  <si>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</si>
  <si>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</si>
  <si>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</si>
  <si>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</si>
  <si>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</si>
  <si>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</si>
  <si>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</si>
  <si>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</si>
  <si>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</si>
  <si>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</si>
  <si>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</si>
  <si>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</si>
  <si>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</si>
  <si>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</si>
  <si>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</si>
  <si>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</si>
  <si>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</si>
  <si>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</si>
  <si>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</si>
  <si>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</si>
  <si>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</si>
  <si>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</si>
  <si>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</si>
  <si>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</si>
  <si>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</si>
  <si>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</si>
  <si>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</si>
  <si>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</si>
  <si>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</si>
  <si>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</si>
  <si>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</si>
  <si>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</si>
  <si>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</si>
  <si>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</si>
  <si>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</si>
  <si>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</si>
  <si>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</si>
  <si>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</si>
  <si>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</si>
  <si>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</si>
  <si>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</si>
  <si>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</si>
  <si>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</si>
  <si>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</si>
  <si>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</si>
  <si>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</si>
  <si>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</si>
  <si>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</si>
  <si>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</si>
  <si>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</si>
  <si>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</si>
  <si>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</si>
  <si>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</si>
  <si>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</si>
  <si>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</si>
  <si>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</si>
  <si>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</si>
  <si>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</si>
  <si>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</si>
  <si>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</si>
  <si>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</si>
  <si>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</si>
  <si>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</si>
  <si>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</si>
  <si>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</si>
  <si>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</si>
  <si>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</si>
  <si>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</si>
  <si>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</si>
  <si>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</si>
  <si>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</si>
  <si>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</si>
  <si>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</si>
  <si>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</si>
  <si>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</si>
  <si>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</si>
  <si>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</si>
  <si>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</si>
  <si>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</si>
  <si>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</si>
  <si>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</si>
  <si>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</si>
  <si>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</si>
  <si>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</si>
  <si>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</si>
  <si>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</si>
  <si>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</si>
  <si>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</si>
  <si>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</si>
  <si>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</si>
  <si>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</si>
  <si>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</si>
  <si>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</si>
  <si>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</si>
  <si>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</si>
  <si>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</si>
  <si>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</si>
  <si>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</si>
  <si>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</si>
  <si>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</si>
  <si>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</si>
  <si>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</si>
  <si>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</si>
  <si>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</si>
  <si>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</si>
  <si>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</si>
  <si>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</si>
  <si>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</si>
  <si>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</si>
  <si>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</si>
  <si>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</si>
  <si>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</si>
  <si>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</si>
  <si>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</si>
  <si>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</si>
  <si>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</si>
  <si>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</si>
  <si>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</si>
  <si>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</si>
  <si>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</si>
  <si>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</si>
  <si>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</si>
  <si>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</si>
  <si>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</si>
  <si>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</si>
  <si>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</si>
  <si>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</si>
  <si>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</si>
  <si>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</si>
  <si>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</si>
  <si>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</si>
  <si>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</si>
  <si>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</si>
  <si>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</si>
  <si>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</si>
  <si>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</si>
  <si>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</si>
  <si>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</si>
  <si>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</si>
  <si>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</si>
  <si>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</si>
  <si>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</si>
  <si>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</si>
  <si>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</si>
  <si>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</si>
  <si>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</si>
  <si>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</si>
  <si>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</si>
  <si>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</si>
  <si>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</si>
  <si>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</si>
  <si>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</si>
  <si>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</si>
  <si>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</si>
  <si>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</si>
  <si>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</si>
  <si>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</si>
  <si>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</si>
  <si>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</si>
  <si>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</si>
  <si>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</si>
  <si>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</si>
  <si>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</si>
  <si>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</si>
  <si>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</si>
  <si>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</si>
  <si>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</si>
  <si>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</si>
  <si>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</si>
  <si>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</si>
  <si>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</si>
  <si>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</si>
  <si>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</si>
  <si>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</si>
  <si>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</si>
  <si>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</si>
  <si>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</si>
  <si>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</si>
  <si>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</si>
  <si>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</si>
  <si>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</si>
  <si>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</si>
  <si>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</si>
  <si>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</si>
  <si>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</si>
  <si>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</si>
  <si>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</si>
  <si>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</si>
  <si>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</si>
  <si>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</si>
  <si>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</si>
  <si>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</si>
  <si>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</si>
  <si>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</si>
  <si>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</si>
  <si>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</si>
  <si>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</si>
  <si>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</si>
  <si>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</si>
  <si>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</si>
  <si>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</si>
  <si>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</si>
  <si>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</si>
  <si>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</si>
  <si>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</si>
  <si>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</si>
  <si>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</si>
  <si>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</si>
  <si>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</si>
  <si>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</si>
  <si>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</si>
  <si>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</si>
  <si>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</si>
  <si>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</si>
  <si>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</si>
  <si>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</si>
  <si>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</si>
  <si>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</si>
  <si>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</si>
  <si>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</si>
  <si>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</si>
  <si>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</si>
  <si>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</si>
  <si>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</si>
  <si>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</si>
  <si>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</si>
  <si>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</si>
  <si>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</si>
  <si>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</si>
  <si>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</si>
  <si>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</si>
  <si>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</si>
  <si>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</si>
  <si>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</si>
  <si>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</si>
  <si>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</si>
  <si>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</si>
  <si>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</si>
  <si>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</si>
  <si>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</si>
  <si>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</si>
  <si>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</si>
  <si>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</si>
  <si>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</si>
  <si>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</si>
  <si>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</si>
  <si>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</si>
  <si>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</si>
  <si>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</si>
  <si>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</si>
  <si>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</si>
  <si>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</si>
  <si>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</si>
  <si>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</si>
  <si>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</si>
  <si>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</si>
  <si>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</si>
  <si>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</si>
  <si>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</si>
  <si>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</si>
  <si>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</si>
  <si>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</si>
  <si>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</si>
  <si>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</si>
  <si>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</si>
  <si>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</si>
  <si>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</si>
  <si>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</si>
  <si>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</si>
  <si>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</si>
  <si>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</si>
  <si>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</si>
  <si>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</si>
  <si>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</si>
  <si>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</si>
  <si>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</si>
  <si>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</si>
  <si>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</si>
  <si>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</si>
  <si>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</si>
  <si>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</si>
  <si>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</si>
  <si>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</si>
  <si>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</si>
  <si>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</si>
  <si>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</si>
  <si>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</si>
  <si>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</si>
  <si>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</si>
  <si>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</si>
  <si>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</si>
  <si>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</si>
  <si>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</si>
  <si>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</si>
  <si>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</si>
  <si>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</si>
  <si>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</si>
  <si>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</si>
  <si>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</si>
  <si>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</si>
  <si>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</si>
  <si>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</si>
  <si>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</si>
  <si>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</si>
  <si>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</si>
  <si>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</si>
  <si>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</si>
  <si>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</si>
  <si>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</si>
  <si>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</si>
  <si>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</si>
  <si>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</si>
  <si>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</si>
  <si>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</si>
  <si>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</si>
  <si>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</si>
  <si>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</si>
  <si>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</si>
  <si>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</si>
  <si>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</si>
  <si>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</si>
  <si>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</si>
  <si>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</si>
  <si>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</si>
  <si>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</si>
  <si>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</si>
  <si>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</si>
  <si>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</si>
  <si>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</si>
  <si>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</si>
  <si>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</si>
  <si>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</si>
  <si>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</si>
  <si>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</si>
  <si>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</si>
  <si>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</si>
  <si>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</si>
  <si>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</si>
  <si>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</si>
  <si>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</si>
  <si>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</si>
  <si>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</si>
  <si>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</si>
  <si>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</si>
  <si>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</si>
  <si>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</si>
  <si>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</si>
  <si>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</si>
  <si>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</si>
  <si>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</si>
  <si>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</si>
  <si>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</si>
  <si>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</si>
  <si>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</si>
  <si>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</si>
  <si>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</si>
  <si>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</si>
  <si>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</si>
  <si>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</si>
  <si>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</si>
  <si>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</si>
  <si>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</si>
  <si>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</si>
  <si>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</si>
  <si>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</si>
  <si>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</si>
  <si>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</si>
  <si>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</si>
  <si>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</si>
  <si>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</si>
  <si>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</si>
  <si>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</si>
  <si>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</si>
  <si>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</si>
  <si>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</si>
  <si>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</si>
  <si>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</si>
  <si>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</si>
  <si>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</si>
  <si>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</si>
  <si>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</si>
  <si>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</si>
  <si>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</si>
  <si>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</si>
  <si>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</si>
  <si>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</si>
  <si>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</si>
  <si>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</si>
  <si>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</si>
  <si>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</si>
  <si>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</si>
  <si>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</si>
  <si>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</si>
  <si>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</si>
  <si>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</si>
  <si>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</si>
  <si>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</si>
  <si>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</si>
  <si>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</si>
  <si>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</si>
  <si>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</si>
  <si>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</si>
  <si>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</si>
  <si>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</si>
  <si>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</si>
  <si>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</si>
  <si>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</si>
  <si>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</si>
  <si>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</si>
  <si>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</si>
  <si>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</si>
  <si>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</si>
  <si>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</si>
  <si>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</si>
  <si>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</si>
  <si>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</si>
  <si>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</si>
  <si>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</si>
  <si>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</si>
  <si>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</si>
  <si>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</si>
  <si>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</si>
  <si>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</si>
  <si>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</si>
  <si>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</si>
  <si>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</si>
  <si>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</si>
  <si>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</si>
  <si>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</si>
  <si>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</si>
  <si>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</si>
  <si>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</si>
  <si>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</si>
  <si>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</si>
  <si>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</si>
  <si>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</si>
  <si>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</si>
  <si>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</si>
  <si>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</si>
  <si>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</si>
  <si>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</si>
  <si>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</si>
  <si>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</si>
  <si>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</si>
  <si>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</si>
  <si>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</si>
  <si>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</si>
  <si>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</si>
  <si>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</si>
  <si>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</si>
  <si>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</si>
  <si>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</si>
  <si>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</si>
  <si>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</si>
  <si>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</si>
  <si>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</si>
  <si>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</si>
  <si>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</si>
  <si>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</si>
  <si>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</si>
  <si>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</si>
  <si>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</si>
  <si>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</si>
  <si>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</si>
  <si>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</si>
  <si>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</si>
  <si>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</si>
  <si>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</si>
  <si>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</si>
  <si>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</si>
  <si>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</si>
  <si>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</si>
  <si>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</si>
  <si>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</si>
  <si>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</si>
  <si>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</si>
  <si>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</si>
  <si>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</si>
  <si>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</si>
  <si>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</si>
  <si>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</si>
  <si>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</si>
  <si>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</si>
  <si>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</si>
  <si>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</si>
  <si>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</si>
  <si>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</si>
  <si>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</si>
  <si>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</si>
  <si>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</si>
  <si>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</si>
  <si>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</si>
  <si>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</si>
  <si>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</si>
  <si>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</si>
  <si>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</si>
  <si>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</si>
  <si>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</si>
  <si>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</si>
  <si>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</si>
  <si>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</si>
  <si>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</si>
  <si>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</si>
  <si>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</si>
  <si>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</si>
  <si>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</si>
  <si>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</si>
  <si>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</si>
  <si>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</si>
  <si>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</si>
  <si>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</si>
  <si>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</si>
  <si>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</si>
  <si>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</si>
  <si>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</si>
  <si>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</si>
  <si>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</si>
  <si>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</si>
  <si>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</si>
  <si>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</si>
  <si>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</si>
  <si>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</si>
  <si>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</si>
  <si>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</si>
  <si>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</si>
  <si>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</si>
  <si>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</si>
  <si>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</si>
  <si>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</si>
  <si>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</si>
  <si>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</si>
  <si>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</si>
  <si>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</si>
  <si>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</si>
  <si>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</si>
  <si>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</si>
  <si>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</si>
  <si>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</si>
  <si>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</si>
  <si>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</si>
  <si>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</si>
  <si>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</si>
  <si>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</si>
  <si>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</si>
  <si>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</si>
  <si>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</si>
  <si>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</si>
  <si>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</si>
  <si>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</si>
  <si>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</si>
  <si>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</si>
  <si>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</si>
  <si>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</si>
  <si>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</si>
  <si>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</si>
  <si>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</si>
  <si>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</si>
  <si>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</si>
  <si>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</si>
  <si>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</si>
  <si>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</si>
  <si>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</si>
  <si>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</si>
  <si>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</si>
  <si>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</si>
  <si>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</si>
  <si>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</si>
  <si>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</si>
  <si>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</si>
  <si>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</si>
  <si>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</si>
  <si>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</si>
  <si>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</si>
  <si>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</si>
  <si>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</si>
  <si>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</si>
  <si>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</si>
  <si>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</si>
  <si>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</si>
  <si>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</si>
  <si>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</si>
  <si>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</si>
  <si>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</si>
  <si>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</si>
  <si>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</si>
  <si>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</si>
  <si>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</si>
  <si>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</si>
  <si>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</si>
  <si>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</si>
  <si>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</si>
  <si>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</si>
  <si>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</si>
  <si>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</si>
  <si>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</si>
  <si>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</si>
  <si>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</si>
  <si>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</si>
  <si>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</si>
  <si>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</si>
  <si>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</si>
  <si>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</si>
  <si>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</si>
  <si>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</si>
  <si>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</si>
  <si>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</si>
  <si>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</si>
  <si>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</si>
  <si>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</si>
  <si>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</si>
  <si>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</si>
  <si>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</si>
  <si>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</si>
  <si>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</si>
  <si>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</si>
  <si>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</si>
  <si>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</si>
  <si>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</si>
  <si>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</si>
  <si>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</si>
  <si>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</si>
  <si>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</si>
  <si>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</si>
  <si>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</si>
  <si>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</si>
  <si>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</si>
  <si>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</si>
  <si>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</si>
  <si>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</si>
  <si>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</si>
  <si>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</si>
  <si>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</si>
  <si>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</si>
  <si>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</si>
  <si>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</si>
  <si>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</si>
  <si>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</si>
  <si>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</si>
  <si>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</si>
  <si>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</si>
  <si>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</si>
  <si>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</si>
  <si>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</si>
  <si>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</si>
  <si>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</si>
  <si>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</si>
  <si>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</si>
  <si>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</si>
  <si>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</si>
  <si>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</si>
  <si>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</si>
  <si>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</si>
  <si>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</si>
  <si>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</si>
  <si>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</si>
  <si>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</si>
  <si>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</si>
  <si>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</si>
  <si>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</si>
  <si>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</si>
  <si>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</si>
  <si>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</si>
  <si>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</si>
  <si>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</si>
  <si>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</si>
  <si>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</si>
  <si>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</si>
  <si>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</si>
  <si>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</si>
  <si>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</si>
  <si>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</si>
  <si>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</si>
  <si>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</si>
  <si>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</si>
  <si>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</si>
  <si>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</si>
  <si>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</si>
  <si>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</si>
  <si>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</si>
  <si>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</si>
  <si>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</si>
  <si>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</si>
  <si>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</si>
  <si>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</si>
  <si>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</si>
  <si>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</si>
  <si>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</si>
  <si>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</si>
  <si>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</si>
  <si>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</si>
  <si>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</si>
  <si>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</si>
  <si>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</si>
  <si>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</si>
  <si>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</si>
  <si>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</si>
  <si>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</si>
  <si>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</si>
  <si>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</si>
  <si>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</si>
  <si>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</si>
  <si>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</si>
  <si>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</si>
  <si>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</si>
  <si>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</si>
  <si>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</si>
  <si>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</si>
  <si>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</si>
  <si>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</si>
  <si>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</si>
  <si>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</si>
  <si>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</si>
  <si>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</si>
  <si>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</si>
  <si>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</si>
  <si>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</si>
  <si>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</si>
  <si>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</si>
  <si>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</si>
  <si>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</si>
  <si>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</si>
  <si>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</si>
  <si>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</si>
  <si>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</si>
  <si>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</si>
  <si>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</si>
  <si>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</si>
  <si>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</si>
  <si>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</si>
  <si>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</si>
  <si>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</si>
  <si>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</si>
  <si>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</si>
  <si>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</si>
  <si>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</si>
  <si>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</si>
  <si>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</si>
  <si>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</si>
  <si>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</si>
  <si>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</si>
  <si>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</si>
  <si>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</si>
  <si>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</si>
  <si>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</si>
  <si>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</si>
  <si>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</si>
  <si>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</si>
  <si>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</si>
  <si>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</si>
  <si>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</si>
  <si>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</si>
  <si>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</si>
  <si>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</si>
  <si>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</si>
  <si>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</si>
  <si>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</si>
  <si>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</si>
  <si>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</si>
  <si>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</si>
  <si>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</si>
  <si>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</si>
  <si>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</si>
  <si>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</si>
  <si>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</si>
  <si>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</si>
  <si>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</si>
  <si>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</si>
  <si>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</si>
  <si>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</si>
  <si>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</si>
  <si>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</si>
  <si>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</si>
  <si>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</si>
  <si>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</si>
  <si>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</si>
  <si>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</si>
  <si>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</si>
  <si>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</si>
  <si>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</si>
  <si>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</si>
  <si>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</si>
  <si>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</si>
  <si>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</si>
  <si>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</si>
  <si>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</si>
  <si>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</si>
  <si>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</si>
  <si>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</si>
  <si>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</si>
  <si>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</si>
  <si>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</si>
  <si>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</si>
  <si>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</si>
  <si>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</si>
  <si>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</si>
  <si>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</si>
  <si>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</si>
  <si>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</si>
  <si>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</si>
  <si>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PCM-20251117-00000387</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</si>
  <si>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</si>
  <si>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</si>
  <si>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</si>
  <si>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</si>
  <si>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</si>
  <si>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</si>
  <si>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</si>
  <si>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</si>
  <si>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</si>
  <si>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</si>
  <si>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</si>
  <si>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</si>
  <si>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</si>
  <si>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</si>
  <si>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</si>
  <si>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</si>
  <si>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</si>
  <si>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</si>
  <si>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</si>
  <si>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</si>
  <si>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</si>
  <si>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</si>
  <si>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</si>
  <si>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</si>
  <si>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</si>
  <si>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</si>
  <si>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</si>
  <si>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</si>
  <si>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</si>
  <si>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</si>
  <si>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</si>
  <si>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</si>
  <si>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</si>
  <si>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</si>
  <si>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</si>
  <si>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</si>
  <si>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</si>
  <si>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</si>
  <si>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</si>
  <si>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</si>
  <si>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</si>
  <si>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</si>
  <si>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</si>
  <si>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</si>
  <si>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</si>
  <si>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</si>
  <si>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</si>
  <si>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</si>
  <si>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</si>
  <si>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</si>
  <si>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</si>
  <si>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</si>
  <si>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</si>
  <si>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</si>
  <si>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</si>
  <si>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</si>
  <si>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</si>
  <si>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</si>
  <si>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</si>
  <si>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</si>
  <si>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</si>
  <si>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</si>
  <si>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</si>
  <si>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</si>
  <si>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</si>
  <si>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</si>
  <si>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</si>
  <si>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</si>
  <si>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</si>
  <si>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</si>
  <si>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</si>
  <si>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</si>
  <si>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</si>
  <si>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</si>
  <si>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</si>
  <si>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</si>
  <si>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</si>
  <si>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</si>
  <si>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</si>
  <si>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</si>
  <si>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</si>
  <si>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</si>
  <si>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</si>
  <si>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</si>
  <si>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</si>
  <si>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PCM-20251117-00000372</t>
  </si>
  <si>
    <t>MZH0986 down from HUB MZH9015 - ETA 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</si>
  <si>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</si>
  <si>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</si>
  <si>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</si>
  <si>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</si>
  <si>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</si>
  <si>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</si>
  <si>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</si>
  <si>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</si>
  <si>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</si>
  <si>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</si>
  <si>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PCM-20251117-00000358</t>
  </si>
  <si>
    <t>Site down again and team moved to check need 20 min</t>
  </si>
  <si>
    <t>PCM-20251116-00002074</t>
  </si>
  <si>
    <t>site under night access due to Site located in deep valleys &amp; dangerous area // team will check by morining // ETA 60 mins</t>
  </si>
  <si>
    <t>PCM-20251116-00002313</t>
  </si>
  <si>
    <t>sectors down at 2025-11-17 00:49:29 due to  rectifier module faulty,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</si>
</sst>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4" totalsRowShown="0" headerRowDxfId="15" dataDxfId="14" headerRowBorderDxfId="12" tableBorderDxfId="13">
  <autoFilter ref="A1:L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315.33067615740583</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2</v>
      </c>
      <c r="D3" s="132" t="s">
        <v>11638</v>
      </c>
      <c r="E3" s="133" t="s">
        <v>39021</v>
      </c>
      <c r="F3" s="130">
        <v>45978.260127314818</v>
      </c>
      <c r="G3" s="134">
        <f ca="1">IFERROR(NOW()-F3,"")</f>
        <v>1.8974768514453899E-2</v>
      </c>
      <c r="H3" s="130">
        <v>45978.248356481483</v>
      </c>
      <c r="I3" s="132" t="str">
        <f>IFERROR(VLOOKUP(D3,DB!A:F,6,0),"")</f>
        <v>SCECO</v>
      </c>
      <c r="J3" s="132" t="str">
        <f>IFERROR(VLOOKUP(D3,DB!A:G,7,0),"")</f>
        <v>Dead</v>
      </c>
      <c r="K3" s="135" t="s">
        <v>39024</v>
      </c>
      <c r="L3" s="136" t="str">
        <f>IFERROR(VLOOKUP(D3,DB!A:I,9,0),"")</f>
        <v>Latis</v>
      </c>
    </row>
    <row r="4" spans="1:15" ht="15" customHeight="1">
      <c r="A4" s="131"/>
      <c r="B4" s="132" t="str">
        <f>IFERROR(VLOOKUP(D4,DB!A:K,11,0),"")</f>
        <v/>
      </c>
      <c r="C4" s="132"/>
      <c r="D4" s="132"/>
      <c r="E4" s="133"/>
      <c r="F4" s="130"/>
      <c r="G4" s="134">
        <f ca="1">IFERROR(NOW()-F4,"")</f>
        <v>45978.279102083332</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45978.279102083332</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45978.279102083332</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45978.279102083332</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45978.279102083332</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45978.279102083332</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45978.279102083332</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45978.279102083332</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45978.279102083332</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45978.279102083332</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45978.279102083332</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45978.279102083332</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45978.279102083332</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45978.279102083332</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45978.279102083332</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45978.279102083332</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45978.279102083332</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45978.279102083332</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45978.279102083332</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45978.279102083332</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45978.279102083332</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45978.279102083332</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45978.279102083332</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45978.279102083332</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45978.279102083332</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45978.279102083332</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45978.279102083332</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45978.279102083332</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45978.279102083332</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45978.279102083332</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45978.279102083332</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45978.279102083332</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45978.279102083332</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45978.279102083332</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45978.279102083332</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45978.279102083332</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45978.279102083332</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45978.279102083332</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45978.279102083332</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45978.279102083332</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45978.279102083332</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45978.279102083332</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45978.279102083332</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45978.279102083332</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45978.279102083332</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45978.279102083332</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45978.279102083332</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45978.279102083332</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45978.279102083332</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45978.279102083332</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45978.279102083332</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45978.279102083332</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45978.279102083332</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45978.279102083332</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45978.279102083332</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45978.279102083332</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45978.279102083332</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45978.279102083332</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45978.279102083332</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45978.279102083332</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45978.279102083332</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45978.279102083332</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45978.279102083332</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45978.279102083332</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45978.279102083332</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45978.279102083332</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45978.279102083332</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45978.279102083332</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45978.279102083332</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45978.279102083332</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45978.279102083332</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45978.279102083332</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45978.279102083332</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DD43AD71-E4BD-4313-A3B6-54F917653A35}"/>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tabSelected="1" workbookViewId="0">
      <pane ySplit="4" topLeftCell="A5"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153.2792641203705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7">
        <v>45976.436342592591</v>
      </c>
      <c r="G4" s="105">
        <f ca="1">IFERROR(NOW()-F4,"-")</f>
        <v>1.8427594907407183</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38852</v>
      </c>
      <c r="E5" s="103" t="s">
        <v>39021</v>
      </c>
      <c r="F5" s="104">
        <v>45978.045659722222</v>
      </c>
      <c r="G5" s="105">
        <f ca="1">IFERROR(NOW()-F5,"-")</f>
        <v>0.23344236111006467</v>
      </c>
      <c r="H5" s="104">
        <v>45978.039409722223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0"/>
      <c r="E6" s="103"/>
      <c r="F6" s="104"/>
      <c r="G6" s="105">
        <f ca="1">IFERROR(NOW()-F6,"-")</f>
        <v>45978.279102083332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45978.279102083332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45978.279102083332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45978.279102083332</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45978.279102083332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45978.279102083332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45978.279102083332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45978.279102083332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45978.279102083332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45978.279102083332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45978.279102083332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45978.279102083332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45978.279102083332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45978.279102083332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45978.279102083332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45978.279102083332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45978.279102083332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45978.279102083332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45978.279102083332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45978.279102083332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45978.279102083332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45978.279102083332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45978.279102083332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45978.279102083332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45978.279102083332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45978.279102083332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45978.279102083332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45978.279102083332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45978.279102083332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45978.279102083332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45978.279102083332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45978.279102083332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45978.279102083332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45978.279102083332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45978.279102083332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45978.279102083332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45978.279102083332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45978.279102083332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45978.279102083332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45978.279102083332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45978.279102083332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45978.279102083332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45978.279102083332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45978.279102083332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45978.279102083332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45978.279102083332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45978.279102083332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45978.279102083332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45978.279102083332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45978.279102083332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45978.279102083332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45978.279102083332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45978.279102083332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45978.279102083332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45978.279102083332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45978.279102083332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45978.279102083332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45978.279102083332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45978.279102083332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45978.279102083332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45978.279102083332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45978.279102083332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45978.279102083332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45978.279102083332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45978.279102083332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45978.279102083332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45978.279102083332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45978.279102083332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45978.279102083332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45978.279102083332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45978.279102083332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45978.279102083332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45978.279102083332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45978.279102083332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45978.279102083332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45978.279102083332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45978.279102083332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45978.279102083332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45978.279102083332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45978.279102083332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45978.279102083332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45978.279102083332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45978.279102083332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45978.279102083332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45978.279102083332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45978.279102083332</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45978.279102083332</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45978.279102083332</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45978.279102083332</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45978.279102083332</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45978.279102083332</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45978.279102083332</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45978.279102083332</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45978.279102083332</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45978.279102083332</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45978.279102083332</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45978.279102083332</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45978.279102083332</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45978.279102083332</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45978.279102083332</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45978.279102083332</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45978.279102083332</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45978.279102083332</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45978.279102083332</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45978.279102083332</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45978.279102083332</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45978.279102083332</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45978.279102083332</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45978.279102083332</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45978.279102083332</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45978.279102083332</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45978.279102083332</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45978.279102083332</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45978.279102083332</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45978.279102083332</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45978.279102083332</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45978.279102083332</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45978.279102083332</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45978.279102083332</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45978.279102083332</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45978.279102083332</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45978.279102083332</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45978.279102083332</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45978.279102083332</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45978.279102083332</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45978.279102083332</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45978.279102083332</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45978.279102083332</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45978.279102083332</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45978.279102083332</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45978.279102083332</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45978.279102083332</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45978.279102083332</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45978.279102083332</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45978.279102083332</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45978.279102083332</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45978.279102083332</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45978.279102083332</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45978.279102083332</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45978.279102083332</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45978.279102083332</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45978.279102083332</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45978.279102083332</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45978.279102083332</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45978.279102083332</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45978.279102083332</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45978.279102083332</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45978.279102083332</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45978.279102083332</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45978.279102083332</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45978.279102083332</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45978.279102083332</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45978.279102083332</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45978.279102083332</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45978.279102083332</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45978.279102083332</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45978.279102083332</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45978.279102083332</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45978.279102083332</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45978.279102083332</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45978.279102083332</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45978.279102083332</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45978.279102083332</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45978.279102083332</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45978.279102083332</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45978.279102083332</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45978.279102083332</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45978.279102083332</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45978.279102083332</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45978.279102083332</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45978.279102083332</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45978.279102083332</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45978.279102083332</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45978.279102083332</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45978.279102083332</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45978.279102083332</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45978.279102083332</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45978.279102083332</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45978.279102083332</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45978.279102083332</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45978.279102083332</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45978.279102083332</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45978.279102083332</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45978.279102083332</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45978.279102083332</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45978.279102083332</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45978.279102083332</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45978.279102083332</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45978.279102083332</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45978.279102083332</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45978.279102083332</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45978.279102083332</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45978.279102083332</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45978.279102083332</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45978.279102083332</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45978.279102083332</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45978.279102083332</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45978.279102083332</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45978.279102083332</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45978.279102083332</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45978.279102083332</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45978.279102083332</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45978.279102083332</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45978.279102083332</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45978.279102083332</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45978.279102083332</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45978.279102083332</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45978.279102083332</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45978.279102083332</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45978.279102083332</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45978.279102083332</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45978.279102083332</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45978.279102083332</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45978.279102083332</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45978.279102083332</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45978.279102083332</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45978.279102083332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45978.279102083332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45978.279102083332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45978.279102083332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45978.279102083332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45978.279102083332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45978.279102083332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45978.279102083332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45978.279102083332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45978.279102083332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45978.279102083332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45978.279102083332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45978.279102083332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45978.279102083332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45978.279102083332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45978.279102083332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45978.279102083332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45978.279102083332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45978.279102083332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45978.279102083332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45978.279102083332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45978.279102083332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45978.279102083332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45978.279102083332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45978.279102083332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45978.279102083332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45978.279102083332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45978.279102083332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45978.279102083332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45978.279102083332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45978.279102083332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45978.279102083332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45978.279102083332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45978.279102083332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45978.279102083332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45978.279102083332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45978.279102083332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45978.279102083332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45978.279102083332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45978.279102083332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45978.279102083332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45978.279102083332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45978.279102083332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45978.279102083332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45978.279102083332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45978.279102083332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45978.279102083332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45978.279102083332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45978.279102083332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45978.279102083332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45978.279102083332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45978.279102083332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45978.279102083332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45978.279102083332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45978.279102083332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45978.279102083332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45978.279102083332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45978.279102083332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45978.279102083332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45978.279102083332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45978.279102083332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45978.279102083332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45978.279102083332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45978.279102083332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45978.279102083332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45978.279102083332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45978.279102083332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45978.279102083332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45978.279102083332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45978.279102083332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45978.279102083332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45978.279102083332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45978.279102083332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45978.279102083332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45978.279102083332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45978.279102083332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45978.279102083332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45978.279102083332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45978.279102083332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45978.279102083332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45978.279102083332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45978.279102083332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45978.279102083332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45978.279102083332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45978.279102083332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45978.279102083332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45978.279102083332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45978.279102083332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45978.279102083332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45978.279102083332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45978.279102083332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45978.279102083332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45978.279102083332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45978.279102083332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45978.279102083332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45978.279102083332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45978.279102083332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45978.279102083332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45978.279102083332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45978.279102083332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45978.279102083332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45978.279102083332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45978.279102083332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45978.279102083332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45978.279102083332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45978.279102083332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45978.279102083332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45978.279102083332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45978.279102083332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45978.279102083332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45978.279102083332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45978.279102083332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45978.279102083332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45978.279102083332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45978.279102083332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45978.279102083332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45978.279102083332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45978.279102083332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45978.279102083332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45978.279102083332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45978.279102083332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45978.279102083332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45978.279102083332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45978.279102083332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45978.279102083332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45978.279102083332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45978.279102083332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45978.279102083332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45978.279102083332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45978.279102083332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45978.279102083332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45978.279102083332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45978.279102083332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45978.279102083332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45978.279102083332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45978.279102083332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45978.279102083332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45978.279102083332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45978.279102083332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45978.279102083332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45978.279102083332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45978.279102083332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45978.279102083332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45978.279102083332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45978.279102083332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45978.279102083332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45978.279102083332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45978.279102083332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45978.279102083332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45978.279102083332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45978.279102083332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45978.279102083332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45978.279102083332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45978.279102083332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45978.279102083332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45978.279102083332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45978.279102083332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45978.279102083332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45978.279102083332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45978.279102083332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45978.279102083332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45978.279102083332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45978.279102083332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45978.279102083332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45978.279102083332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45978.279102083332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45978.279102083332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45978.279102083332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45978.279102083332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45978.279102083332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45978.279102083332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45978.279102083332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45978.279102083332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45978.279102083332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45978.279102083332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45978.279102083332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45978.279102083332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45978.279102083332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45978.279102083332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45978.279102083332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45978.279102083332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45978.279102083332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45978.279102083332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45978.279102083332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45978.279102083332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45978.279102083332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45978.279102083332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45978.279102083332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45978.279102083332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45978.279102083332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45978.279102083332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45978.279102083332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45978.279102083332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45978.279102083332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45978.279102083332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45978.279102083332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45978.279102083332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45978.279102083332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45978.279102083332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45978.279102083332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45978.279102083332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45978.279102083332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45978.279102083332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45978.279102083332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45978.279102083332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45978.279102083332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45978.279102083332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45978.279102083332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45978.279102083332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45978.279102083332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45978.279102083332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45978.279102083332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45978.279102083332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45978.279102083332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45978.279102083332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45978.279102083332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45978.279102083332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45978.279102083332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45978.279102083332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45978.279102083332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45978.279102083332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45978.279102083332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45978.279102083332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45978.279102083332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45978.279102083332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45978.279102083332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45978.279102083332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45978.279102083332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45978.279102083332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45978.279102083332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45978.279102083332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45978.279102083332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45978.279102083332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45978.279102083332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45978.279102083332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45978.279102083332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45978.279102083332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45978.279102083332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45978.279102083332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45978.279102083332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45978.279102083332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45978.279102083332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45978.279102083332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45978.279102083332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45978.279102083332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45978.279102083332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45978.279102083332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45978.279102083332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45978.279102083332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45978.279102083332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45978.279102083332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45978.279102083332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45978.279102083332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45978.279102083332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45978.279102083332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45978.279102083332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45978.279102083332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45978.279102083332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45978.279102083332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45978.279102083332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45978.279102083332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45978.279102083332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45978.279102083332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45978.279102083332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45978.279102083332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45978.279102083332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45978.279102083332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45978.279102083332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45978.279102083332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45978.279102083332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45978.279102083332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45978.279102083332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45978.279102083332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45978.279102083332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45978.279102083332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45978.279102083332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45978.279102083332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45978.279102083332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45978.279102083332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45978.279102083332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45978.279102083332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45978.279102083332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45978.279102083332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45978.279102083332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45978.279102083332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45978.279102083332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45978.279102083332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45978.279102083332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45978.279102083332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45978.279102083332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45978.279102083332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45978.279102083332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45978.279102083332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45978.279102083332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45978.279102083332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45978.279102083332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45978.279102083332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45978.279102083332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45978.279102083332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45978.279102083332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45978.279102083332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45978.279102083332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45978.279102083332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45978.279102083332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45978.279102083332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45978.279102083332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45978.279102083332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45978.279102083332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45978.279102083332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45978.279102083332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45978.279102083332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45978.279102083332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45978.279102083332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45978.279102083332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45978.279102083332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45978.279102083332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45978.279102083332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45978.279102083332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45978.279102083332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45978.279102083332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45978.279102083332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45978.279102083332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45978.279102083332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45978.279102083332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45978.279102083332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45978.279102083332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45978.279102083332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45978.279102083332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45978.279102083332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45978.279102083332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45978.279102083332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45978.279102083332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45978.279102083332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45978.279102083332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45978.279102083332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45978.279102083332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45978.279102083332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45978.279102083332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45978.279102083332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45978.279102083332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45978.279102083332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45978.279102083332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45978.279102083332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45978.279102083332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45978.279102083332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45978.279102083332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45978.279102083332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45978.279102083332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45978.279102083332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45978.279102083332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45978.279102083332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45978.279102083332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45978.279102083332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45978.279102083332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45978.279102083332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45978.279102083332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45978.279102083332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45978.279102083332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45978.279102083332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45978.279102083332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45978.279102083332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45978.279102083332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45978.279102083332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45978.279102083332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45978.279102083332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45978.279102083332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45978.279102083332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45978.279102083332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45978.279102083332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45978.279102083332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45978.279102083332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45978.279102083332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45978.279102083332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45978.279102083332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45978.279102083332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45978.279102083332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45978.279102083332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45978.279102083332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45978.279102083332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45978.279102083332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45978.279102083332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45978.279102083332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45978.279102083332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45978.279102083332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45978.279102083332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45978.279102083332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45978.279102083332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45978.279102083332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45978.279102083332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45978.279102083332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45978.279102083332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45978.279102083332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45978.279102083332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45978.279102083332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45978.279102083332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45978.279102083332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45978.279102083332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45978.279102083332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45978.279102083332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45978.279102083332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45978.279102083332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45978.279102083332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45978.279102083332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45978.279102083332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45978.279102083332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45978.279102083332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45978.279102083332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45978.279102083332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45978.279102083332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45978.279102083332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45978.279102083332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45978.279102083332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45978.279102083332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45978.279102083332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45978.279102083332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45978.279102083332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45978.279102083332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45978.279102083332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45978.279102083332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45978.279102083332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45978.279102083332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45978.279102083332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45978.279102083332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45978.279102083332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45978.279102083332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45978.279102083332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45978.279102083332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45978.279102083332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45978.279102083332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45978.279102083332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45978.279102083332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45978.279102083332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45978.279102083332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45978.279102083332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45978.279102083332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45978.279102083332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45978.279102083332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45978.279102083332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45978.279102083332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45978.279102083332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45978.279102083332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45978.279102083332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45978.279102083332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45978.279102083332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45978.279102083332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45978.279102083332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45978.279102083332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45978.279102083332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45978.279102083332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45978.279102083332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45978.279102083332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45978.279102083332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45978.279102083332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45978.279102083332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45978.279102083332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45978.279102083332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45978.279102083332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45978.279102083332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45978.279102083332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45978.279102083332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45978.279102083332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45978.279102083332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45978.279102083332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45978.279102083332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45978.279102083332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45978.279102083332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45978.279102083332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45978.279102083332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45978.279102083332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45978.279102083332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45978.279102083332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45978.279102083332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45978.279102083332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45978.279102083332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45978.279102083332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45978.279102083332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45978.279102083332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45978.279102083332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45978.279102083332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45978.279102083332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45978.279102083332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45978.279102083332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45978.279102083332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45978.279102083332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45978.279102083332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45978.279102083332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45978.279102083332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45978.279102083332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45978.279102083332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45978.279102083332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45978.279102083332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45978.279102083332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45978.279102083332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45978.279102083332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45978.279102083332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45978.279102083332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45978.279102083332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45978.279102083332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45978.279102083332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45978.279102083332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45978.279102083332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45978.279102083332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45978.279102083332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45978.279102083332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45978.279102083332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45978.279102083332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45978.279102083332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45978.279102083332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45978.279102083332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45978.279102083332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45978.279102083332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45978.279102083332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45978.279102083332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45978.279102083332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45978.279102083332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45978.279102083332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45978.279102083332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45978.279102083332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45978.279102083332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45978.279102083332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45978.279102083332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45978.279102083332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45978.279102083332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45978.279102083332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45978.279102083332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45978.279102083332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45978.279102083332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45978.279102083332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45978.279102083332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45978.279102083332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45978.279102083332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45978.279102083332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45978.279102083332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45978.279102083332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45978.279102083332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45978.279102083332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45978.279102083332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45978.279102083332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45978.279102083332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45978.279102083332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45978.279102083332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45978.279102083332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45978.279102083332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45978.279102083332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45978.279102083332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45978.279102083332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45978.279102083332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45978.279102083332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45978.279102083332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45978.279102083332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45978.279102083332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45978.279102083332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45978.279102083332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45978.279102083332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45978.279102083332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45978.279102083332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45978.279102083332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45978.279102083332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45978.279102083332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45978.279102083332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45978.279102083332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45978.279102083332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45978.279102083332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45978.279102083332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45978.279102083332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45978.279102083332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45978.279102083332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45978.279102083332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45978.279102083332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45978.279102083332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45978.279102083332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45978.279102083332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45978.279102083332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45978.279102083332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45978.279102083332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45978.279102083332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45978.279102083332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45978.279102083332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45978.279102083332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45978.279102083332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45978.279102083332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45978.279102083332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45978.279102083332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45978.279102083332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45978.279102083332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45978.279102083332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45978.279102083332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45978.279102083332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45978.279102083332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45978.279102083332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45978.279102083332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45978.279102083332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45978.279102083332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45978.279102083332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45978.279102083332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45978.279102083332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45978.279102083332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45978.279102083332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45978.279102083332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45978.279102083332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45978.279102083332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45978.279102083332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45978.279102083332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45978.279102083332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45978.279102083332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45978.279102083332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45978.279102083332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45978.279102083332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45978.279102083332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45978.279102083332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45978.279102083332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45978.279102083332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45978.279102083332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45978.279102083332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45978.279102083332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45978.279102083332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45978.279102083332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45978.279102083332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45978.279102083332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45978.279102083332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45978.279102083332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45978.279102083332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45978.279102083332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45978.279102083332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45978.279102083332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45978.279102083332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45978.279102083332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45978.279102083332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45978.279102083332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45978.279102083332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45978.279102083332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45978.279102083332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45978.279102083332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45978.279102083332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45978.279102083332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45978.279102083332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45978.279102083332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45978.279102083332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45978.279102083332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45978.279102083332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45978.279102083332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45978.279102083332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45978.279102083332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45978.279102083332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45978.279102083332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45978.279102083332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45978.279102083332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45978.279102083332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45978.279102083332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45978.279102083332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45978.279102083332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45978.279102083332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45978.279102083332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45978.279102083332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45978.279102083332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45978.279102083332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45978.279102083332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45978.279102083332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45978.279102083332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45978.279102083332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45978.279102083332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45978.279102083332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45978.279102083332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45978.279102083332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45978.279102083332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45978.279102083332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45978.279102083332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45978.279102083332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45978.279102083332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45978.279102083332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45978.279102083332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45978.279102083332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45978.279102083332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45978.279102083332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45978.279102083332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45978.279102083332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45978.279102083332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45978.279102083332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45978.279102083332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45978.279102083332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45978.279102083332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45978.279102083332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45978.279102083332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45978.279102083332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45978.279102083332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45978.279102083332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45978.279102083332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45978.279102083332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45978.279102083332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45978.279102083332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45978.279102083332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45978.279102083332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45978.279102083332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45978.279102083332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45978.279102083332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45978.279102083332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45978.279102083332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45978.279102083332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45978.279102083332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45978.279102083332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45978.279102083332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45978.279102083332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45978.279102083332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45978.279102083332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45978.279102083332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45978.279102083332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45978.279102083332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45978.279102083332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45978.279102083332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45978.279102083332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45978.279102083332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45978.279102083332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45978.279102083332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45978.279102083332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45978.279102083332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45978.279102083332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45978.279102083332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45978.279102083332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45978.279102083332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45978.279102083332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45978.279102083332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45978.279102083332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45978.279102083332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45978.279102083332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45978.279102083332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45978.279102083332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45978.279102083332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45978.279102083332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45978.279102083332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45978.279102083332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45978.279102083332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45978.279102083332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45978.279102083332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45978.279102083332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45978.279102083332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45978.279102083332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45978.279102083332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45978.279102083332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45978.279102083332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45978.279102083332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45978.279102083332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45978.279102083332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45978.279102083332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45978.279102083332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45978.279102083332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45978.279102083332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45978.279102083332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45978.279102083332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45978.279102083332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45978.279102083332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45978.279102083332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45978.279102083332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45978.279102083332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45978.279102083332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45978.279102083332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45978.279102083332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45978.279102083332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45978.279102083332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45978.279102083332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45978.279102083332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45978.279102083332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45978.279102083332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45978.279102083332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45978.279102083332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45978.279102083332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45978.279102083332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45978.279102083332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45978.279102083332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45978.279102083332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45978.279102083332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45978.279102083332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45978.279102083332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45978.279102083332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45978.279102083332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45978.279102083332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45978.279102083332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45978.279102083332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45978.279102083332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45978.279102083332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45978.279102083332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45978.279102083332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45978.279102083332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45978.279102083332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45978.279102083332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45978.279102083332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45978.279102083332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45978.279102083332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45978.279102083332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45978.279102083332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45978.279102083332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45978.279102083332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45978.279102083332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45978.279102083332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45978.279102083332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45978.279102083332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45978.279102083332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45978.279102083332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45978.279102083332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45978.279102083332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45978.279102083332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45978.279102083332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45978.279102083332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45978.279102083332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45978.279102083332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45978.279102083332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45978.279102083332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45978.279102083332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45978.279102083332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45978.279102083332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45978.279102083332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45978.279102083332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45978.279102083332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45978.279102083332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45978.279102083332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45978.279102083332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45978.279102083332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45978.279102083332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45978.279102083332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45978.279102083332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45978.279102083332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45978.279102083332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45978.279102083332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45978.279102083332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45978.279102083332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45978.279102083332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45978.279102083332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45978.279102083332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45978.279102083332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45978.279102083332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45978.279102083332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45978.279102083332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45978.279102083332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45978.279102083332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45978.279102083332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45978.279102083332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45978.279102083332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45978.279102083332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45978.279102083332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45978.279102083332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45978.279102083332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45978.279102083332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45978.279102083332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45978.279102083332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45978.279102083332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45978.279102083332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45978.279102083332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45978.279102083332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45978.279102083332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45978.279102083332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45978.279102083332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45978.279102083332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45978.279102083332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45978.279102083332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45978.279102083332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45978.279102083332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45978.279102083332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45978.279102083332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45978.279102083332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45978.279102083332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45978.279102083332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45978.279102083332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45978.279102083332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45978.279102083332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45978.279102083332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45978.279102083332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45978.279102083332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45978.279102083332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45978.279102083332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45978.279102083332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45978.279102083332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45978.279102083332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45978.279102083332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45978.279102083332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45978.279102083332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45978.279102083332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45978.279102083332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45978.279102083332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45978.279102083332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45978.279102083332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45978.279102083332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45978.279102083332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45978.279102083332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45978.279102083332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45978.279102083332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45978.279102083332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45978.279102083332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45978.279102083332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45978.279102083332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45978.279102083332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45978.279102083332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45978.279102083332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45978.279102083332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45978.279102083332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45978.279102083332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45978.279102083332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45978.279102083332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45978.279102083332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45978.279102083332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45978.279102083332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45978.279102083332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45978.279102083332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45978.279102083332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45978.279102083332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45978.279102083332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45978.279102083332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45978.279102083332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45978.279102083332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45978.279102083332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45978.279102083332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45978.279102083332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45978.279102083332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45978.279102083332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45978.279102083332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45978.279102083332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45978.279102083332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45978.279102083332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45978.279102083332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45978.279102083332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45978.279102083332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45978.279102083332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45978.279102083332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45978.279102083332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45978.279102083332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45978.279102083332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45978.279102083332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45978.279102083332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45978.279102083332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45978.279102083332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45978.279102083332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45978.279102083332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45978.279102083332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45978.279102083332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45978.279102083332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45978.279102083332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45978.279102083332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45978.279102083332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45978.279102083332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45978.279102083332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45978.279102083332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45978.279102083332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45978.279102083332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45978.279102083332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45978.279102083332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45978.279102083332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45978.279102083332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45978.279102083332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45978.279102083332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45978.279102083332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45978.279102083332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45978.279102083332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45978.279102083332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45978.279102083332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45978.279102083332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45978.279102083332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45978.279102083332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45978.279102083332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45978.279102083332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45978.279102083332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45978.279102083332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45978.279102083332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45978.279102083332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45978.279102083332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45978.279102083332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45978.279102083332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45978.279102083332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45978.279102083332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45978.279102083332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45978.279102083332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45978.279102083332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45978.279102083332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45978.279102083332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45978.279102083332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45978.279102083332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45978.279102083332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45978.279102083332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45978.279102083332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45978.279102083332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45978.279102083332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45978.279102083332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45978.279102083332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45978.279102083332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45978.279102083332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45978.279102083332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45978.279102083332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45978.279102083332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45978.279102083332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45978.279102083332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45978.279102083332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45978.279102083332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45978.279102083332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45978.279102083332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45978.279102083332</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274.79838449073577</v>
      </c>
      <c r="H2" s="96">
        <v>45703.474768518521</v>
      </c>
      <c r="I2" s="96" t="str">
        <f>IFERROR(VLOOKUP(D2,DB!A:F,6,0),"")</f>
        <v>SCECO</v>
      </c>
      <c r="J2" s="96" t="str">
        <f>IFERROR(VLOOKUP(D2,DB!A:G,7,0),"")</f>
        <v>Dead</v>
      </c>
      <c r="K2" s="98" t="s">
        <v>39112</v>
      </c>
      <c r="L2" s="92" t="str">
        <f>IFERROR(VLOOKUP(D2,DB!A:I,9,0),"")</f>
        <v>Latis</v>
      </c>
    </row>
    <row r="3" spans="1:16" ht="15" customHeight="1">
      <c r="A3" s="116"/>
      <c r="B3" s="116" t="str">
        <f>IFERROR(VLOOKUP(D3,DB!A:K,11,0),"")</f>
        <v/>
      </c>
      <c r="C3" s="94"/>
      <c r="D3" s="92"/>
      <c r="E3" s="95"/>
      <c r="F3" s="96"/>
      <c r="G3" s="97">
        <f ca="1">IFERROR(NOW()-F3,"")</f>
        <v>45978.279102083332</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45978.279102083332</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45978.279102083332</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45978.279102083332</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45978.279102083332</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45978.279102083332</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45978.279102083332</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45978.279102083332</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45978.279102083332</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45978.279102083332</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45978.279102083332</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45978.279102083332</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45978.279102083332</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45978.279102083332</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45978.279102083332</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45978.279102083332</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45978.279102083332</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45978.279102083332</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45978.279102083332</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45978.279102083332</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45978.279102083332</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45978.279102083332</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45978.279102083332</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45978.279102083332</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45978.279102083332</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45978.279102083332</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45978.279102083332</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45978.279102083332</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45978.279102083332</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45978.279102083332</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45978.279102083332</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45978.279102083332</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45978.279102083332</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45978.279102083332</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45978.279102083332</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45978.279102083332</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45978.279102083332</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45978.279102083332</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86.447041898143652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09">
        <f t="shared" ref="G3" ca="1" si="0">IFERROR(NOW()-F3,"")</f>
        <v>52.090224768515327</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39102</v>
      </c>
      <c r="F4" s="111">
        <v>45948.661111111112</v>
      </c>
      <c r="G4" s="112">
        <f t="shared" ref="G4" ca="1" si="1">IFERROR(NOW()-F4,"")</f>
        <v>29.617990972219559</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9">
        <v>45977.514803240738</v>
      </c>
      <c r="G5" s="112">
        <f t="shared" ref="G5:G21" ca="1" si="2">IFERROR(NOW()-F5,"")</f>
        <v>0.76429884259414393</v>
      </c>
      <c r="H5" s="139">
        <v>45977.468807870369</v>
      </c>
      <c r="I5" s="110" t="str">
        <f>IFERROR(VLOOKUP(D5,DB!A:F,6,0),"")</f>
        <v>SCECO</v>
      </c>
      <c r="J5" s="110" t="str">
        <f>IFERROR(VLOOKUP(D5,DB!A:G,7,0),"")</f>
        <v>Weak</v>
      </c>
      <c r="K5" s="110" t="s">
        <v>39120</v>
      </c>
      <c r="L5" s="110" t="str">
        <f>IFERROR(VLOOKUP(D5,DB!A:I,9,0),"")</f>
        <v>Latis</v>
      </c>
    </row>
    <row r="6" spans="1:13">
      <c r="A6" s="110" t="s">
        <v>39121</v>
      </c>
      <c r="B6" s="110" t="str">
        <f>IFERROR(VLOOKUP(D6,DB!A:K,11,0),"")</f>
        <v>R5</v>
      </c>
      <c r="C6" s="110">
        <v>1</v>
      </c>
      <c r="D6" s="110" t="s">
        <v>32330</v>
      </c>
      <c r="E6" s="110" t="s">
        <v>39021</v>
      </c>
      <c r="F6" s="139">
        <v>45978.245706018519</v>
      </c>
      <c r="G6" s="112">
        <f t="shared" ca="1" si="2"/>
        <v>3.3396064813132398E-2</v>
      </c>
      <c r="H6" s="139">
        <v>45978.239710648151</v>
      </c>
      <c r="I6" s="110" t="str">
        <f>IFERROR(VLOOKUP(D6,DB!A:F,6,0),"")</f>
        <v>SCECO</v>
      </c>
      <c r="J6" s="110" t="str">
        <f>IFERROR(VLOOKUP(D6,DB!A:G,7,0),"")</f>
        <v>Dead</v>
      </c>
      <c r="K6" s="110" t="s">
        <v>39122</v>
      </c>
      <c r="L6" s="110" t="str">
        <f>IFERROR(VLOOKUP(D6,DB!A:I,9,0),"")</f>
        <v>Latis</v>
      </c>
    </row>
    <row r="7" spans="1:13">
      <c r="A7" s="110"/>
      <c r="B7" s="110" t="str">
        <f>IFERROR(VLOOKUP(D7,DB!A:K,11,0),"")</f>
        <v/>
      </c>
      <c r="C7" s="110"/>
      <c r="D7"/>
      <c r="E7" s="110"/>
      <c r="F7" s="110"/>
      <c r="G7" s="112">
        <f t="shared" ca="1" si="2"/>
        <v>45978.279102083332</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45978.279102083332</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45978.279102083332</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45978.279102083332</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45978.279102083332</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45978.279102083332</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45978.279102083332</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45978.279102083332</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45978.279102083332</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45978.279102083332</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45978.279102083332</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45978.279102083332</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45978.279102083332</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45978.279102083332</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45978.279102083332</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45978.279102083332</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45978.279102083332</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45978.279102083332</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45978.279102083332</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45978.279102083332</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45978.279102083332</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45978.279102083332</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45978.279102083332</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45978.279102083332</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45978.279102083332</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45978.279102083332</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45978.279102083332</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45978.279102083332</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45978.279102083332</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45978.279102083332</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45978.279102083332</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45978.279102083332</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45978.279102083332</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45978.279102083332</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45978.279102083332</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45978.279102083332</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45978.279102083332</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45978.279102083332</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45978.279102083332</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45978.279102083332</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45978.279102083332</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45978.279102083332</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45978.279102083332</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45978.279102083332</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45978.279102083332</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45978.279102083332</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45978.279102083332</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45978.279102083332</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45978.279102083332</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45978.279102083332</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45978.279102083332</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45978.279102083332</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45978.279102083332</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45978.279102083332</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45978.279102083332</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45978.279102083332</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45978.279102083332</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45978.279102083332</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45978.279102083332</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45978.279102083332</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45978.279102083332</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45978.279102083332</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45978.279102083332</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45978.279102083332</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45978.279102083332</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45978.279102083332</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45978.279102083332</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45978.279102083332</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45978.279102083332</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45978.279102083332</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45978.279102083332</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45978.279102083332</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45978.279102083332</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45978.279102083332</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45978.279102083332</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45978.279102083332</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45978.279102083332</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45978.279102083332</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45978.279102083332</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45978.279102083332</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45978.279102083332</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45978.279102083332</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45978.279102083332</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45978.279102083332</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45978.279102083332</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45978.279102083332</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45978.279102083332</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45978.279102083332</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45978.279102083332</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45978.279102083332</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45978.279102083332</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45978.279102083332</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45978.279102083332</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45978.279102083332</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45978.279102083332</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45978.279102083332</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45978.279102083332</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45978.279102083332</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45978.279102083332</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45978.279102083332</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45978.279102083332</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45978.279102083332</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45978.279102083332</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45978.279102083332</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45978.279102083332</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45978.279102083332</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45978.279102083332</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45978.279102083332</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45978.279102083332</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45978.279102083332</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45978.279102083332</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45978.279102083332</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45978.279102083332</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45978.279102083332</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45978.279102083332</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45978.279102083332</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45978.279102083332</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45978.279102083332</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45978.279102083332</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45978.279102083332</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45978.279102083332</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45978.279102083332</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45978.279102083332</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45978.279102083332</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45978.279102083332</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45978.279102083332</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45978.279102083332</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45978.279102083332</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45978.279102083332</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45978.279102083332</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45978.279102083332</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45978.279102083332</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45978.279102083332</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45978.279102083332</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45978.279102083332</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45978.279102083332</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45978.279102083332</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45978.279102083332</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45978.279102083332</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45978.279102083332</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45978.279102083332</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45978.279102083332</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45978.279102083332</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45978.279102083332</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45978.279102083332</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45978.279102083332</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45978.279102083332</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45978.279102083332</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45978.279102083332</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45978.279102083332</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45978.279102083332</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45978.279102083332</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45978.279102083332</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45978.279102083332</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45978.279102083332</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45978.279102083332</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45978.279102083332</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45978.279102083332</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45978.279102083332</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45978.279102083332</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45978.279102083332</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45978.279102083332</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4"/>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39123</v>
      </c>
      <c r="B2" s="122" t="str">
        <f>IFERROR(VLOOKUP(D2,DB!A:K,11,0),"")</f>
        <v>R6</v>
      </c>
      <c r="C2" s="123">
        <v>1</v>
      </c>
      <c r="D2" s="122" t="s">
        <v>37249</v>
      </c>
      <c r="E2" s="110" t="s">
        <v>39021</v>
      </c>
      <c r="F2" s="124">
        <v>45977.825532407405</v>
      </c>
      <c r="G2" s="105">
        <f t="shared" ref="G2:G60" ca="1" si="0">IFERROR(NOW()-F2,"-")</f>
        <v>0.45356967592670117</v>
      </c>
      <c r="H2" s="124">
        <v>45977.819791666669</v>
      </c>
      <c r="I2" s="122" t="str">
        <f>IFERROR(VLOOKUP(D2,DB!A:F,6,0),"")</f>
        <v>Generator-SG</v>
      </c>
      <c r="J2" s="122" t="str">
        <f>IFERROR(VLOOKUP(D2,DB!A:G,7,0),"")</f>
        <v>Vandalized</v>
      </c>
      <c r="K2" s="125" t="s">
        <v>39124</v>
      </c>
      <c r="L2" s="126" t="str">
        <f>IFERROR(VLOOKUP(D2,DB!A:I,9,0),"")</f>
        <v>Latis</v>
      </c>
    </row>
    <row r="3" spans="1:16382" ht="31.5" customHeight="1">
      <c r="A3" s="121" t="s">
        <v>39125</v>
      </c>
      <c r="B3" s="122" t="str">
        <f>IFERROR(VLOOKUP(D3,DB!A:K,11,0),"")</f>
        <v>R6</v>
      </c>
      <c r="C3" s="123">
        <v>1</v>
      </c>
      <c r="D3" s="122" t="s">
        <v>30938</v>
      </c>
      <c r="E3" s="110" t="s">
        <v>39021</v>
      </c>
      <c r="F3" s="124">
        <v>45977.926087962966</v>
      </c>
      <c r="G3" s="105">
        <f t="shared" ca="1" si="0"/>
        <v>0.35301412036642432</v>
      </c>
      <c r="H3" s="124">
        <v>45978.034363425926</v>
      </c>
      <c r="I3" s="122" t="str">
        <f>IFERROR(VLOOKUP(D3,DB!A:F,6,0),"")</f>
        <v>SCECO</v>
      </c>
      <c r="J3" s="122" t="str">
        <f>IFERROR(VLOOKUP(D3,DB!A:G,7,0),"")</f>
        <v>Dead</v>
      </c>
      <c r="K3" s="125" t="s">
        <v>39126</v>
      </c>
      <c r="L3" s="126" t="str">
        <f>IFERROR(VLOOKUP(D3,DB!A:I,9,0),"")</f>
        <v>Latis</v>
      </c>
    </row>
    <row r="4" spans="1:16382" ht="31.5" customHeight="1">
      <c r="A4" s="121"/>
      <c r="B4" s="122" t="str">
        <f>IFERROR(VLOOKUP(D4,DB!A:K,11,0),"")</f>
        <v/>
      </c>
      <c r="C4" s="123"/>
      <c r="D4" s="122"/>
      <c r="E4" s="110"/>
      <c r="F4" s="124"/>
      <c r="G4" s="105">
        <f t="shared" ca="1" si="0"/>
        <v>45978.279102083332</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45978.279102083332</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45978.279102083332</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45978.279102083332</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45978.279102083332</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45978.279102083332</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45978.279102083332</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45978.279102083332</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45978.279102083332</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45978.279102083332</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45978.279102083332</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45978.279102083332</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45978.279102083332</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45978.279102083332</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45978.279102083332</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45978.279102083332</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45978.279102083332</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45978.279102083332</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45978.279102083332</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45978.279102083332</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45978.279102083332</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45978.279102083332</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45978.279102083332</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45978.279102083332</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45978.279102083332</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45978.279102083332</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45978.279102083332</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45978.279102083332</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45978.279102083332</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45978.279102083332</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45978.279102083332</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45978.279102083332</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45978.279102083332</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45978.279102083332</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45978.279102083332</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45978.279102083332</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45978.279102083332</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45978.279102083332</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45978.279102083332</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45978.279102083332</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45978.279102083332</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45978.279102083332</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45978.279102083332</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45978.279102083332</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45978.279102083332</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45978.279102083332</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45978.279102083332</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45978.279102083332</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45978.279102083332</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45978.279102083332</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45978.279102083332</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45978.279102083332</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45978.279102083332</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45978.279102083332</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45978.279102083332</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45978.279102083332</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45978.279102083332</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ref="G61:G94" ca="1" si="1">IFERROR(NOW()-F61,"-")</f>
        <v>45978.279102083332</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45978.279102083332</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45978.279102083332</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45978.279102083332</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45978.279102083332</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45978.279102083332</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45978.279102083332</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45978.279102083332</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45978.279102083332</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45978.279102083332</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45978.279102083332</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45978.279102083332</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45978.279102083332</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45978.279102083332</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45978.279102083332</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45978.279102083332</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45978.279102083332</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45978.279102083332</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45978.279102083332</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45978.279102083332</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45978.279102083332</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45978.279102083332</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45978.279102083332</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45978.279102083332</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45978.279102083332</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45978.279102083332</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45978.279102083332</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45978.279102083332</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45978.279102083332</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45978.279102083332</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45978.279102083332</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45978.279102083332</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45978.279102083332</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45978.279102083332</v>
      </c>
      <c r="H94" s="124"/>
      <c r="I94" s="122" t="str">
        <f>IFERROR(VLOOKUP(D94,DB!A:F,6,0),"")</f>
        <v/>
      </c>
      <c r="J94" s="122" t="str">
        <f>IFERROR(VLOOKUP(D94,DB!A:G,7,0),"")</f>
        <v/>
      </c>
      <c r="K94" s="125"/>
      <c r="L94" s="126" t="str">
        <f>IFERROR(VLOOKUP(D94,DB!A:I,9,0),"")</f>
        <v/>
      </c>
    </row>
  </sheetData>
  <dataValidations count="2">
    <dataValidation allowBlank="1" showInputMessage="1" showErrorMessage="1" sqref="E1" xr:uid="{9E1BC488-8814-4F8A-8DBE-742B3278AB71}"/>
    <dataValidation type="list" allowBlank="1" showInputMessage="1" showErrorMessage="1" sqref="E2:E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2025-11-17T03:43:25Z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