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420" documentId="120_S{2AC9BD13-BADA-5192-A53E-5A8FF88502F6}" xr6:coauthVersionLast="47" xr6:coauthVersionMax="47" xr10:uidLastSave="{59B6A1CD-61BC-4135-B2C8-2ADC7AEA99B6}"/>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6" i="4" l="1"/>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4" i="5"/>
  <c r="G4" i="5"/>
  <c r="I4" i="5"/>
  <c r="J4" i="5"/>
  <c r="L4" i="5"/>
  <c r="G3" i="5"/>
  <c r="G2" i="4"/>
  <c r="J2" i="1"/>
  <c r="L2" i="1"/>
  <c r="L3" i="4"/>
  <c r="L4" i="4"/>
  <c r="L5" i="4"/>
  <c r="L6" i="4"/>
  <c r="L7" i="4"/>
  <c r="L8" i="4"/>
  <c r="L9" i="4"/>
  <c r="L10" i="4"/>
  <c r="L11" i="4"/>
  <c r="L12" i="4"/>
  <c r="L13" i="4"/>
  <c r="L14" i="4"/>
  <c r="L15" i="4"/>
  <c r="L16" i="4"/>
  <c r="L17" i="4"/>
  <c r="L18" i="4"/>
  <c r="L19" i="4"/>
  <c r="L20" i="4"/>
  <c r="J3" i="4"/>
  <c r="J4" i="4"/>
  <c r="J5" i="4"/>
  <c r="J6" i="4"/>
  <c r="J7" i="4"/>
  <c r="J8" i="4"/>
  <c r="J9" i="4"/>
  <c r="J10" i="4"/>
  <c r="J11" i="4"/>
  <c r="J12" i="4"/>
  <c r="J13" i="4"/>
  <c r="J14" i="4"/>
  <c r="J15" i="4"/>
  <c r="J16" i="4"/>
  <c r="J17" i="4"/>
  <c r="J18" i="4"/>
  <c r="J19" i="4"/>
  <c r="J20" i="4"/>
  <c r="I3" i="4"/>
  <c r="I4" i="4"/>
  <c r="I5" i="4"/>
  <c r="I6" i="4"/>
  <c r="I7" i="4"/>
  <c r="I8" i="4"/>
  <c r="I9" i="4"/>
  <c r="I10" i="4"/>
  <c r="I11" i="4"/>
  <c r="I12" i="4"/>
  <c r="I13" i="4"/>
  <c r="I14" i="4"/>
  <c r="I15" i="4"/>
  <c r="I16" i="4"/>
  <c r="I17" i="4"/>
  <c r="I18" i="4"/>
  <c r="I19" i="4"/>
  <c r="I20" i="4"/>
  <c r="G3" i="4"/>
  <c r="G4" i="4"/>
  <c r="G5" i="4"/>
  <c r="G6" i="4"/>
  <c r="G7" i="4"/>
  <c r="G8" i="4"/>
  <c r="G9" i="4"/>
  <c r="G10" i="4"/>
  <c r="G11" i="4"/>
  <c r="G12" i="4"/>
  <c r="G13" i="4"/>
  <c r="G14" i="4"/>
  <c r="G15" i="4"/>
  <c r="G16" i="4"/>
  <c r="G17" i="4"/>
  <c r="G18" i="4"/>
  <c r="G19" i="4"/>
  <c r="G20" i="4"/>
  <c r="B3" i="4"/>
  <c r="B4" i="4"/>
  <c r="B5" i="4"/>
  <c r="B6" i="4"/>
  <c r="B7" i="4"/>
  <c r="B8" i="4"/>
  <c r="B9" i="4"/>
  <c r="B10" i="4"/>
  <c r="B11" i="4"/>
  <c r="B12" i="4"/>
  <c r="B13" i="4"/>
  <c r="B14" i="4"/>
  <c r="B15" i="4"/>
  <c r="B16" i="4"/>
  <c r="B17" i="4"/>
  <c r="B18" i="4"/>
  <c r="B19" i="4"/>
  <c r="B2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<sst xmlns="http://schemas.openxmlformats.org/spreadsheetml/2006/main" count="180279" uniqueCount="39126">
  <si>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</si>
  <si>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</si>
  <si>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</si>
  <si>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</si>
  <si>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</si>
  <si>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</si>
  <si>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</si>
  <si>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</si>
  <si>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</si>
  <si>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</si>
  <si>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</si>
  <si>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</si>
  <si>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</si>
  <si>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</si>
  <si>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</si>
  <si>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</si>
  <si>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</si>
  <si>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</si>
  <si>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</si>
  <si>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</si>
  <si>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</si>
  <si>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</si>
  <si>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</si>
  <si>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</si>
  <si>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</si>
  <si>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</si>
  <si>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</si>
  <si>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</si>
  <si>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</si>
  <si>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</si>
  <si>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</si>
  <si>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</si>
  <si>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</si>
  <si>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</si>
  <si>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</si>
  <si>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</si>
  <si>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</si>
  <si>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</si>
  <si>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</si>
  <si>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</si>
  <si>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</si>
  <si>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</si>
  <si>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</si>
  <si>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</si>
  <si>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</si>
  <si>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</si>
  <si>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</si>
  <si>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</si>
  <si>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</si>
  <si>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</si>
  <si>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</si>
  <si>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</si>
  <si>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</si>
  <si>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</si>
  <si>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</si>
  <si>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</si>
  <si>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</si>
  <si>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</si>
  <si>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</si>
  <si>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</si>
  <si>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</si>
  <si>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</si>
  <si>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</si>
  <si>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</si>
  <si>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</si>
  <si>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</si>
  <si>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</si>
  <si>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</si>
  <si>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</si>
  <si>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</si>
  <si>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</si>
  <si>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</si>
  <si>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</si>
  <si>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</si>
  <si>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</si>
  <si>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</si>
  <si>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</si>
  <si>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</si>
  <si>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</si>
  <si>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</si>
  <si>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</si>
  <si>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</si>
  <si>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</si>
  <si>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</si>
  <si>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</si>
  <si>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</si>
  <si>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</si>
  <si>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</si>
  <si>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</si>
  <si>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</si>
  <si>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</si>
  <si>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</si>
  <si>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</si>
  <si>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</si>
  <si>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</si>
  <si>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</si>
  <si>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</si>
  <si>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</si>
  <si>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</si>
  <si>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</si>
  <si>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</si>
  <si>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</si>
  <si>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</si>
  <si>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</si>
  <si>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</si>
  <si>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</si>
  <si>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</si>
  <si>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</si>
  <si>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</si>
  <si>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</si>
  <si>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</si>
  <si>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</si>
  <si>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</si>
  <si>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</si>
  <si>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</si>
  <si>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</si>
  <si>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</si>
  <si>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</si>
  <si>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</si>
  <si>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</si>
  <si>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</si>
  <si>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</si>
  <si>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</si>
  <si>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</si>
  <si>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</si>
  <si>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</si>
  <si>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</si>
  <si>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</si>
  <si>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</si>
  <si>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</si>
  <si>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</si>
  <si>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</si>
  <si>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</si>
  <si>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</si>
  <si>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</si>
  <si>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</si>
  <si>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</si>
  <si>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</si>
  <si>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</si>
  <si>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</si>
  <si>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</si>
  <si>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</si>
  <si>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</si>
  <si>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</si>
  <si>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</si>
  <si>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</si>
  <si>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</si>
  <si>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</si>
  <si>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</si>
  <si>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</si>
  <si>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</si>
  <si>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</si>
  <si>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</si>
  <si>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</si>
  <si>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</si>
  <si>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</si>
  <si>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</si>
  <si>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</si>
  <si>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</si>
  <si>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</si>
  <si>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</si>
  <si>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</si>
  <si>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</si>
  <si>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</si>
  <si>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</si>
  <si>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</si>
  <si>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</si>
  <si>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</si>
  <si>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</si>
  <si>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</si>
  <si>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</si>
  <si>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</si>
  <si>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</si>
  <si>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</si>
  <si>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</si>
  <si>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</si>
  <si>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</si>
  <si>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</si>
  <si>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</si>
  <si>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</si>
  <si>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</si>
  <si>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</si>
  <si>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</si>
  <si>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</si>
  <si>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</si>
  <si>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</si>
  <si>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</si>
  <si>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</si>
  <si>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</si>
  <si>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</si>
  <si>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</si>
  <si>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</si>
  <si>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</si>
  <si>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</si>
  <si>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</si>
  <si>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</si>
  <si>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</si>
  <si>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</si>
  <si>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</si>
  <si>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</si>
  <si>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</si>
  <si>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</si>
  <si>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</si>
  <si>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</si>
  <si>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</si>
  <si>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</si>
  <si>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</si>
  <si>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</si>
  <si>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</si>
  <si>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</si>
  <si>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</si>
  <si>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</si>
  <si>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</si>
  <si>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</si>
  <si>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</si>
  <si>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</si>
  <si>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</si>
  <si>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</si>
  <si>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</si>
  <si>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</si>
  <si>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</si>
  <si>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</si>
  <si>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</si>
  <si>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</si>
  <si>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</si>
  <si>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</si>
  <si>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</si>
  <si>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</si>
  <si>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</si>
  <si>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</si>
  <si>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</si>
  <si>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</si>
  <si>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</si>
  <si>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</si>
  <si>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</si>
  <si>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</si>
  <si>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</si>
  <si>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</si>
  <si>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</si>
  <si>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</si>
  <si>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</si>
  <si>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</si>
  <si>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</si>
  <si>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</si>
  <si>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</si>
  <si>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</si>
  <si>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</si>
  <si>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</si>
  <si>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</si>
  <si>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</si>
  <si>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</si>
  <si>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</si>
  <si>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</si>
  <si>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</si>
  <si>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</si>
  <si>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</si>
  <si>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</si>
  <si>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</si>
  <si>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</si>
  <si>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</si>
  <si>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</si>
  <si>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</si>
  <si>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</si>
  <si>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</si>
  <si>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</si>
  <si>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</si>
  <si>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</si>
  <si>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</si>
  <si>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</si>
  <si>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</si>
  <si>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</si>
  <si>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</si>
  <si>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</si>
  <si>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</si>
  <si>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</si>
  <si>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</si>
  <si>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</si>
  <si>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</si>
  <si>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</si>
  <si>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</si>
  <si>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</si>
  <si>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</si>
  <si>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</si>
  <si>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</si>
  <si>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</si>
  <si>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</si>
  <si>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</si>
  <si>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</si>
  <si>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</si>
  <si>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</si>
  <si>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</si>
  <si>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</si>
  <si>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</si>
  <si>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</si>
  <si>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</si>
  <si>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</si>
  <si>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</si>
  <si>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</si>
  <si>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</si>
  <si>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</si>
  <si>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</si>
  <si>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</si>
  <si>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</si>
  <si>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</si>
  <si>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</si>
  <si>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</si>
  <si>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</si>
  <si>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</si>
  <si>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</si>
  <si>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</si>
  <si>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</si>
  <si>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</si>
  <si>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</si>
  <si>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</si>
  <si>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</si>
  <si>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</si>
  <si>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</si>
  <si>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</si>
  <si>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</si>
  <si>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</si>
  <si>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</si>
  <si>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</si>
  <si>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</si>
  <si>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</si>
  <si>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</si>
  <si>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</si>
  <si>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</si>
  <si>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</si>
  <si>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</si>
  <si>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</si>
  <si>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</si>
  <si>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</si>
  <si>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</si>
  <si>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</si>
  <si>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</si>
  <si>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</si>
  <si>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</si>
  <si>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</si>
  <si>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</si>
  <si>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</si>
  <si>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</si>
  <si>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</si>
  <si>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</si>
  <si>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</si>
  <si>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</si>
  <si>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</si>
  <si>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</si>
  <si>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</si>
  <si>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</si>
  <si>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</si>
  <si>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</si>
  <si>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</si>
  <si>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</si>
  <si>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</si>
  <si>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</si>
  <si>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</si>
  <si>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</si>
  <si>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</si>
  <si>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</si>
  <si>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</si>
  <si>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</si>
  <si>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</si>
  <si>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</si>
  <si>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</si>
  <si>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</si>
  <si>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</si>
  <si>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</si>
  <si>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</si>
  <si>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</si>
  <si>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</si>
  <si>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</si>
  <si>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</si>
  <si>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</si>
  <si>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</si>
  <si>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</si>
  <si>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</si>
  <si>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</si>
  <si>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</si>
  <si>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</si>
  <si>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</si>
  <si>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</si>
  <si>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</si>
  <si>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</si>
  <si>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</si>
  <si>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</si>
  <si>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</si>
  <si>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</si>
  <si>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</si>
  <si>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</si>
  <si>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</si>
  <si>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</si>
  <si>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</si>
  <si>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</si>
  <si>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</si>
  <si>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</si>
  <si>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</si>
  <si>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</si>
  <si>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</si>
  <si>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</si>
  <si>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</si>
  <si>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</si>
  <si>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</si>
  <si>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</si>
  <si>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</si>
  <si>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</si>
  <si>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</si>
  <si>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</si>
  <si>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</si>
  <si>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</si>
  <si>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</si>
  <si>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</si>
  <si>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</si>
  <si>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</si>
  <si>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</si>
  <si>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</si>
  <si>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</si>
  <si>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</si>
  <si>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</si>
  <si>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</si>
  <si>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</si>
  <si>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</si>
  <si>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</si>
  <si>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</si>
  <si>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</si>
  <si>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</si>
  <si>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</si>
  <si>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</si>
  <si>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</si>
  <si>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</si>
  <si>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</si>
  <si>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</si>
  <si>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</si>
  <si>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</si>
  <si>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</si>
  <si>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</si>
  <si>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</si>
  <si>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</si>
  <si>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</si>
  <si>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</si>
  <si>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</si>
  <si>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</si>
  <si>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</si>
  <si>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</si>
  <si>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</si>
  <si>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</si>
  <si>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</si>
  <si>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</si>
  <si>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</si>
  <si>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</si>
  <si>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</si>
  <si>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</si>
  <si>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</si>
  <si>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</si>
  <si>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</si>
  <si>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</si>
  <si>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</si>
  <si>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</si>
  <si>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</si>
  <si>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</si>
  <si>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</si>
  <si>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</si>
  <si>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</si>
  <si>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</si>
  <si>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</si>
  <si>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</si>
  <si>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</si>
  <si>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</si>
  <si>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</si>
  <si>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</si>
  <si>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</si>
  <si>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</si>
  <si>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</si>
  <si>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</si>
  <si>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</si>
  <si>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</si>
  <si>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</si>
  <si>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</si>
  <si>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</si>
  <si>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</si>
  <si>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</si>
  <si>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</si>
  <si>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</si>
  <si>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</si>
  <si>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</si>
  <si>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</si>
  <si>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</si>
  <si>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</si>
  <si>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</si>
  <si>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</si>
  <si>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</si>
  <si>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</si>
  <si>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</si>
  <si>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</si>
  <si>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</si>
  <si>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</si>
  <si>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</si>
  <si>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</si>
  <si>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</si>
  <si>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</si>
  <si>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</si>
  <si>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</si>
  <si>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</si>
  <si>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</si>
  <si>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</si>
  <si>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</si>
  <si>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</si>
  <si>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</si>
  <si>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</si>
  <si>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</si>
  <si>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</si>
  <si>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</si>
  <si>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</si>
  <si>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</si>
  <si>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</si>
  <si>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</si>
  <si>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</si>
  <si>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</si>
  <si>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</si>
  <si>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</si>
  <si>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</si>
  <si>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</si>
  <si>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</si>
  <si>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</si>
  <si>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</si>
  <si>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</si>
  <si>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</si>
  <si>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</si>
  <si>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</si>
  <si>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</si>
  <si>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</si>
  <si>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</si>
  <si>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</si>
  <si>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</si>
  <si>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</si>
  <si>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</si>
  <si>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</si>
  <si>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</si>
  <si>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</si>
  <si>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</si>
  <si>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</si>
  <si>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</si>
  <si>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</si>
  <si>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</si>
  <si>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</si>
  <si>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</si>
  <si>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</si>
  <si>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</si>
  <si>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</si>
  <si>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</si>
  <si>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</si>
  <si>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</si>
  <si>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</si>
  <si>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</si>
  <si>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</si>
  <si>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</si>
  <si>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</si>
  <si>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</si>
  <si>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</si>
  <si>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</si>
  <si>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</si>
  <si>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</si>
  <si>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</si>
  <si>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</si>
  <si>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</si>
  <si>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</si>
  <si>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</si>
  <si>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</si>
  <si>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</si>
  <si>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</si>
  <si>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</si>
  <si>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</si>
  <si>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</si>
  <si>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</si>
  <si>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</si>
  <si>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</si>
  <si>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</si>
  <si>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</si>
  <si>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</si>
  <si>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</si>
  <si>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</si>
  <si>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</si>
  <si>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</si>
  <si>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</si>
  <si>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</si>
  <si>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</si>
  <si>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</si>
  <si>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</si>
  <si>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</si>
  <si>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</si>
  <si>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</si>
  <si>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</si>
  <si>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</si>
  <si>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</si>
  <si>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</si>
  <si>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</si>
  <si>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</si>
  <si>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</si>
  <si>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</si>
  <si>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</si>
  <si>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</si>
  <si>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</si>
  <si>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</si>
  <si>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</si>
  <si>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</si>
  <si>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</si>
  <si>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</si>
  <si>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</si>
  <si>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</si>
  <si>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</si>
  <si>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</si>
  <si>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</si>
  <si>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</si>
  <si>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</si>
  <si>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</si>
  <si>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</si>
  <si>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</si>
  <si>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</si>
  <si>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</si>
  <si>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</si>
  <si>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</si>
  <si>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</si>
  <si>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</si>
  <si>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</si>
  <si>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</si>
  <si>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</si>
  <si>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</si>
  <si>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</si>
  <si>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</si>
  <si>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</si>
  <si>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</si>
  <si>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</si>
  <si>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</si>
  <si>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</si>
  <si>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</si>
  <si>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</si>
  <si>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</si>
  <si>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</si>
  <si>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</si>
  <si>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</si>
  <si>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</si>
  <si>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</si>
  <si>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</si>
  <si>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</si>
  <si>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</si>
  <si>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</si>
  <si>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</si>
  <si>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</si>
  <si>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</si>
  <si>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</si>
  <si>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</si>
  <si>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</si>
  <si>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</si>
  <si>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</si>
  <si>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</si>
  <si>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</si>
  <si>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</si>
  <si>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</si>
  <si>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</si>
  <si>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</si>
  <si>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</si>
  <si>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</si>
  <si>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</si>
  <si>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</si>
  <si>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</si>
  <si>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</si>
  <si>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</si>
  <si>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</si>
  <si>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</si>
  <si>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</si>
  <si>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</si>
  <si>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</si>
  <si>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</si>
  <si>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</si>
  <si>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</si>
  <si>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</si>
  <si>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</si>
  <si>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</si>
  <si>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</si>
  <si>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</si>
  <si>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</si>
  <si>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</si>
  <si>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</si>
  <si>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</si>
  <si>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</si>
  <si>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</si>
  <si>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</si>
  <si>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</si>
  <si>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</si>
  <si>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</si>
  <si>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</si>
  <si>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</si>
  <si>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</si>
  <si>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</si>
  <si>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</si>
  <si>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</si>
  <si>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</si>
  <si>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</si>
  <si>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</si>
  <si>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</si>
  <si>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</si>
  <si>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</si>
  <si>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</si>
  <si>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</si>
  <si>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</si>
  <si>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</si>
  <si>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</si>
  <si>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</si>
  <si>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</si>
  <si>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</si>
  <si>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</si>
  <si>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</si>
  <si>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</si>
  <si>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</si>
  <si>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</si>
  <si>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</si>
  <si>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</si>
  <si>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</si>
  <si>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</si>
  <si>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</si>
  <si>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</si>
  <si>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</si>
  <si>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</si>
  <si>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</si>
  <si>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</si>
  <si>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</si>
  <si>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</si>
  <si>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</si>
  <si>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</si>
  <si>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</si>
  <si>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</si>
  <si>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</si>
  <si>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</si>
  <si>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</si>
  <si>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</si>
  <si>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</si>
  <si>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</si>
  <si>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</si>
  <si>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</si>
  <si>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</si>
  <si>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</si>
  <si>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</si>
  <si>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</si>
  <si>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</si>
  <si>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</si>
  <si>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</si>
  <si>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</si>
  <si>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</si>
  <si>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</si>
  <si>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</si>
  <si>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</si>
  <si>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</si>
  <si>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</si>
  <si>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</si>
  <si>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</si>
  <si>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</si>
  <si>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</si>
  <si>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</si>
  <si>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</si>
  <si>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</si>
  <si>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</si>
  <si>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</si>
  <si>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</si>
  <si>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</si>
  <si>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</si>
  <si>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</si>
  <si>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</si>
  <si>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</si>
  <si>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</si>
  <si>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</si>
  <si>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</si>
  <si>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</si>
  <si>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</si>
  <si>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</si>
  <si>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</si>
  <si>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</si>
  <si>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</si>
  <si>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</si>
  <si>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</si>
  <si>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</si>
  <si>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</si>
  <si>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</si>
  <si>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</si>
  <si>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</si>
  <si>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</si>
  <si>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</si>
  <si>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</si>
  <si>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</si>
  <si>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</si>
  <si>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</si>
  <si>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</si>
  <si>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</si>
  <si>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</si>
  <si>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</si>
  <si>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</si>
  <si>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</si>
  <si>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</si>
  <si>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</si>
  <si>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</si>
  <si>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</si>
  <si>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</si>
  <si>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</si>
  <si>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</si>
  <si>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</si>
  <si>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</si>
  <si>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</si>
  <si>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</si>
  <si>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</si>
  <si>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</si>
  <si>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</si>
  <si>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</si>
  <si>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</si>
  <si>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</si>
  <si>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</si>
  <si>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</si>
  <si>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</si>
  <si>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</si>
  <si>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</si>
  <si>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</si>
  <si>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</si>
  <si>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</si>
  <si>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</si>
  <si>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</si>
  <si>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</si>
  <si>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</si>
  <si>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</si>
  <si>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</si>
  <si>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</si>
  <si>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</si>
  <si>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</si>
  <si>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</si>
  <si>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</si>
  <si>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</si>
  <si>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</si>
  <si>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</si>
  <si>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</si>
  <si>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</si>
  <si>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</si>
  <si>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</si>
  <si>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</si>
  <si>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</si>
  <si>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</si>
  <si>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</si>
  <si>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</si>
  <si>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</si>
  <si>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</si>
  <si>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</si>
  <si>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</si>
  <si>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</si>
  <si>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</si>
  <si>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</si>
  <si>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</si>
  <si>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</si>
  <si>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</si>
  <si>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</si>
  <si>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</si>
  <si>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</si>
  <si>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</si>
  <si>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</si>
  <si>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</si>
  <si>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</si>
  <si>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</si>
  <si>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</si>
  <si>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</si>
  <si>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</si>
  <si>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</si>
  <si>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</si>
  <si>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</si>
  <si>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</si>
  <si>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</si>
  <si>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</si>
  <si>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</si>
  <si>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</si>
  <si>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</si>
  <si>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</si>
  <si>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</si>
  <si>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</si>
  <si>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</si>
  <si>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</si>
  <si>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</si>
  <si>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</si>
  <si>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</si>
  <si>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</si>
  <si>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</si>
  <si>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</si>
  <si>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</si>
  <si>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</si>
  <si>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</si>
  <si>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</si>
  <si>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</si>
  <si>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</si>
  <si>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</si>
  <si>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</si>
  <si>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</si>
  <si>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</si>
  <si>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</si>
  <si>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</si>
  <si>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</si>
  <si>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</si>
  <si>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</si>
  <si>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</si>
  <si>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</si>
  <si>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</si>
  <si>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</si>
  <si>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</si>
  <si>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</si>
  <si>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</si>
  <si>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</si>
  <si>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</si>
  <si>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</si>
  <si>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</si>
  <si>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</si>
  <si>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</si>
  <si>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</si>
  <si>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</si>
  <si>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</si>
  <si>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</si>
  <si>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</si>
  <si>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</si>
  <si>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</si>
  <si>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</si>
  <si>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</si>
  <si>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</si>
  <si>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</si>
  <si>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</si>
  <si>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</si>
  <si>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</si>
  <si>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</si>
  <si>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</si>
  <si>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</si>
  <si>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</si>
  <si>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</si>
  <si>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</si>
  <si>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</si>
  <si>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</si>
  <si>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</si>
  <si>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</si>
  <si>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</si>
  <si>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</si>
  <si>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</si>
  <si>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</si>
  <si>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</si>
  <si>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</si>
  <si>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</si>
  <si>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</si>
  <si>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</si>
  <si>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</si>
  <si>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</si>
  <si>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</si>
  <si>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</si>
  <si>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</si>
  <si>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</si>
  <si>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</si>
  <si>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</si>
  <si>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</si>
  <si>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</si>
  <si>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</si>
  <si>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</si>
  <si>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</si>
  <si>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</si>
  <si>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</si>
  <si>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</si>
  <si>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</si>
  <si>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</si>
  <si>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</si>
  <si>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</si>
  <si>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</si>
  <si>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</si>
  <si>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</si>
  <si>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</si>
  <si>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</si>
  <si>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</si>
  <si>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</si>
  <si>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</si>
  <si>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</si>
  <si>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</si>
  <si>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</si>
  <si>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</si>
  <si>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</si>
  <si>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</si>
  <si>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</si>
  <si>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</si>
  <si>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</si>
  <si>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</si>
  <si>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</si>
  <si>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</si>
  <si>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</si>
  <si>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</si>
  <si>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</si>
  <si>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</si>
  <si>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</si>
  <si>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</si>
  <si>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</si>
  <si>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</si>
  <si>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</si>
  <si>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</si>
  <si>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</si>
  <si>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</si>
  <si>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</si>
  <si>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</si>
  <si>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</si>
  <si>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</si>
  <si>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</si>
  <si>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</si>
  <si>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</si>
  <si>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</si>
  <si>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</si>
  <si>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</si>
  <si>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</si>
  <si>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</si>
  <si>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</si>
  <si>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</si>
  <si>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</si>
  <si>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</si>
  <si>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</si>
  <si>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</si>
  <si>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</si>
  <si>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</si>
  <si>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</si>
  <si>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</si>
  <si>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</si>
  <si>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</si>
  <si>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</si>
  <si>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</si>
  <si>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</si>
  <si>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</si>
  <si>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</si>
  <si>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</si>
  <si>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</si>
  <si>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</si>
  <si>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</si>
  <si>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</si>
  <si>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</si>
  <si>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</si>
  <si>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</si>
  <si>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</si>
  <si>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</si>
  <si>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</si>
  <si>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</si>
  <si>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</si>
  <si>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</si>
  <si>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</si>
  <si>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</si>
  <si>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</si>
  <si>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</si>
  <si>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</si>
  <si>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</si>
  <si>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</si>
  <si>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</si>
  <si>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</si>
  <si>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</si>
  <si>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</si>
  <si>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</si>
  <si>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</si>
  <si>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</si>
  <si>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</si>
  <si>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</si>
  <si>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</si>
  <si>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</si>
  <si>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</si>
  <si>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</si>
  <si>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</si>
  <si>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</si>
  <si>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</si>
  <si>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</si>
  <si>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</si>
  <si>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</si>
  <si>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</si>
  <si>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</si>
  <si>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</si>
  <si>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</si>
  <si>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</si>
  <si>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</si>
  <si>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</si>
  <si>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</si>
  <si>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</si>
  <si>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</si>
  <si>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</si>
  <si>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</si>
  <si>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</si>
  <si>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</si>
  <si>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</si>
  <si>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</si>
  <si>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</si>
  <si>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</si>
  <si>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</si>
  <si>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</si>
  <si>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</si>
  <si>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</si>
  <si>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</si>
  <si>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</si>
  <si>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</si>
  <si>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</si>
  <si>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</si>
  <si>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</si>
  <si>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</si>
  <si>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</si>
  <si>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</si>
  <si>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</si>
  <si>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</si>
  <si>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</si>
  <si>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</si>
  <si>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</si>
  <si>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</si>
  <si>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</si>
  <si>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</si>
  <si>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</si>
  <si>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</si>
  <si>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</si>
  <si>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</si>
  <si>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</si>
  <si>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</si>
  <si>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</si>
  <si>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</si>
  <si>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</si>
  <si>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</si>
  <si>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</si>
  <si>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</si>
  <si>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</si>
  <si>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</si>
  <si>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</si>
  <si>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</si>
  <si>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</si>
  <si>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</si>
  <si>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</si>
  <si>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</si>
  <si>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</si>
  <si>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</si>
  <si>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</si>
  <si>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</si>
  <si>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</si>
  <si>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</si>
  <si>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</si>
  <si>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</si>
  <si>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</si>
  <si>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</si>
  <si>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</si>
  <si>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</si>
  <si>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</si>
  <si>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</si>
  <si>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</si>
  <si>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</si>
  <si>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</si>
  <si>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</si>
  <si>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</si>
  <si>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</si>
  <si>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</si>
  <si>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</si>
  <si>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</si>
  <si>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</si>
  <si>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</si>
  <si>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</si>
  <si>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</si>
  <si>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</si>
  <si>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</si>
  <si>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</si>
  <si>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</si>
  <si>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</si>
  <si>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</si>
  <si>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</si>
  <si>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</si>
  <si>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</si>
  <si>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</si>
  <si>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</si>
  <si>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</si>
  <si>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</si>
  <si>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</si>
  <si>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</si>
  <si>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</si>
  <si>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</si>
  <si>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</si>
  <si>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</si>
  <si>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</si>
  <si>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</si>
  <si>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</si>
  <si>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</si>
  <si>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</si>
  <si>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</si>
  <si>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</si>
  <si>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</si>
  <si>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</si>
  <si>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</si>
  <si>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</si>
  <si>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</si>
  <si>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</si>
  <si>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</si>
  <si>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</si>
  <si>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</si>
  <si>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</si>
  <si>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</si>
  <si>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</si>
  <si>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</si>
  <si>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</si>
  <si>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</si>
  <si>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</si>
  <si>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</si>
  <si>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</si>
  <si>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</si>
  <si>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</si>
  <si>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</si>
  <si>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</si>
  <si>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</si>
  <si>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</si>
  <si>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</si>
  <si>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</si>
  <si>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</si>
  <si>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</si>
  <si>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</si>
  <si>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</si>
  <si>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</si>
  <si>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</si>
  <si>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</si>
  <si>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</si>
  <si>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</si>
  <si>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</si>
  <si>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</si>
  <si>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</si>
  <si>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</si>
  <si>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</si>
  <si>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</si>
  <si>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</si>
  <si>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</si>
  <si>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</si>
  <si>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</si>
  <si>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</si>
  <si>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</si>
  <si>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</si>
  <si>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</si>
  <si>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</si>
  <si>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</si>
  <si>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</si>
  <si>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</si>
  <si>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</si>
  <si>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</si>
  <si>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</si>
  <si>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</si>
  <si>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</si>
  <si>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</si>
  <si>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</si>
  <si>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</si>
  <si>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</si>
  <si>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</si>
  <si>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</si>
  <si>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</si>
  <si>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</si>
  <si>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</si>
  <si>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</si>
  <si>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</si>
  <si>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</si>
  <si>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</si>
  <si>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</si>
  <si>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</si>
  <si>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</si>
  <si>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</si>
  <si>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</si>
  <si>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</si>
  <si>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</si>
  <si>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</si>
  <si>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</si>
  <si>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</si>
  <si>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</si>
  <si>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</si>
  <si>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</si>
  <si>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</si>
  <si>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</si>
  <si>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</si>
  <si>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</si>
  <si>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</si>
  <si>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</si>
  <si>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</si>
  <si>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</si>
  <si>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</si>
  <si>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</si>
  <si>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</si>
  <si>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</si>
  <si>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</si>
  <si>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</si>
  <si>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</si>
  <si>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</si>
  <si>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</si>
  <si>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</si>
  <si>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</si>
  <si>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</si>
  <si>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</si>
  <si>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</si>
  <si>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</si>
  <si>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</si>
  <si>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</si>
  <si>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</si>
  <si>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</si>
  <si>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</si>
  <si>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</si>
  <si>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</si>
  <si>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</si>
  <si>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</si>
  <si>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</si>
  <si>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</si>
  <si>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</si>
  <si>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</si>
  <si>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</si>
  <si>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</si>
  <si>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</si>
  <si>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</si>
  <si>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</si>
  <si>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</si>
  <si>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</si>
  <si>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</si>
  <si>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</si>
  <si>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</si>
  <si>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</si>
  <si>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</si>
  <si>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</si>
  <si>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</si>
  <si>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</si>
  <si>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</si>
  <si>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</si>
  <si>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</si>
  <si>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</si>
  <si>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</si>
  <si>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</si>
  <si>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</si>
  <si>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</si>
  <si>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</si>
  <si>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</si>
  <si>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</si>
  <si>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</si>
  <si>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</si>
  <si>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</si>
  <si>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</si>
  <si>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</si>
  <si>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</si>
  <si>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</si>
  <si>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</si>
  <si>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</si>
  <si>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</si>
  <si>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</si>
  <si>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</si>
  <si>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</si>
  <si>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</si>
  <si>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</si>
  <si>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</si>
  <si>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</si>
  <si>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</si>
  <si>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</si>
  <si>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</si>
  <si>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</si>
  <si>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</si>
  <si>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</si>
  <si>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</si>
  <si>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</si>
  <si>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</si>
  <si>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</si>
  <si>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</si>
  <si>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</si>
  <si>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</si>
  <si>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</si>
  <si>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</si>
  <si>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</si>
  <si>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</si>
  <si>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</si>
  <si>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</si>
  <si>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</si>
  <si>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</si>
  <si>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</si>
  <si>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</si>
  <si>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</si>
  <si>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</si>
  <si>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</si>
  <si>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</si>
  <si>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</si>
  <si>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</si>
  <si>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</si>
  <si>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</si>
  <si>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</si>
  <si>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</si>
  <si>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</si>
  <si>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</si>
  <si>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</si>
  <si>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</si>
  <si>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</si>
  <si>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</si>
  <si>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</si>
  <si>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</si>
  <si>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</si>
  <si>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</si>
  <si>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</si>
  <si>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</si>
  <si>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</si>
  <si>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</si>
  <si>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</si>
  <si>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</si>
  <si>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</si>
  <si>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</si>
  <si>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</si>
  <si>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</si>
  <si>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</si>
  <si>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</si>
  <si>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</si>
  <si>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</si>
  <si>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</si>
  <si>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</si>
  <si>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</si>
  <si>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</si>
  <si>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</si>
  <si>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</si>
  <si>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</si>
  <si>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</si>
  <si>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</si>
  <si>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</si>
  <si>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</si>
  <si>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</si>
  <si>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</si>
  <si>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</si>
  <si>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</si>
  <si>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</si>
  <si>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</si>
  <si>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</si>
  <si>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</si>
  <si>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</si>
  <si>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</si>
  <si>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</si>
  <si>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</si>
  <si>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</si>
  <si>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</si>
  <si>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</si>
  <si>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</si>
  <si>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</si>
  <si>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</si>
  <si>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</si>
  <si>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</si>
  <si>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</si>
  <si>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</si>
  <si>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</si>
  <si>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</si>
  <si>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</si>
  <si>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</si>
  <si>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</si>
  <si>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</si>
  <si>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</si>
  <si>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</si>
  <si>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</si>
  <si>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</si>
  <si>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</si>
  <si>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</si>
  <si>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</si>
  <si>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</si>
  <si>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</si>
  <si>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</si>
  <si>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</si>
  <si>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</si>
  <si>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</si>
  <si>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</si>
  <si>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</si>
  <si>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</si>
  <si>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</si>
  <si>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</si>
  <si>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</si>
  <si>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</si>
  <si>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</si>
  <si>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</si>
  <si>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</si>
  <si>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</si>
  <si>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</si>
  <si>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</si>
  <si>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</si>
  <si>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</si>
  <si>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</si>
  <si>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</si>
  <si>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</si>
  <si>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</si>
  <si>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</si>
  <si>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</si>
  <si>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</si>
  <si>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</si>
  <si>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</si>
  <si>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</si>
  <si>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</si>
  <si>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</si>
  <si>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</si>
  <si>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</si>
  <si>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</si>
  <si>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</si>
  <si>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</si>
  <si>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</si>
  <si>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</si>
  <si>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</si>
  <si>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</si>
  <si>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</si>
  <si>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</si>
  <si>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</si>
  <si>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</si>
  <si>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</si>
  <si>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</si>
  <si>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</si>
  <si>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</si>
  <si>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</si>
  <si>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</si>
  <si>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</si>
  <si>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</si>
  <si>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</si>
  <si>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</si>
  <si>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</si>
  <si>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</si>
  <si>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</si>
  <si>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</si>
  <si>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</si>
  <si>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</si>
  <si>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</si>
  <si>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</si>
  <si>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</si>
  <si>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</si>
  <si>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</si>
  <si>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</si>
  <si>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</si>
  <si>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</si>
  <si>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</si>
  <si>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</si>
  <si>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</si>
  <si>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</si>
  <si>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</si>
  <si>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</si>
  <si>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</si>
  <si>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</si>
  <si>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</si>
  <si>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</si>
  <si>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</si>
  <si>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</si>
  <si>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</si>
  <si>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</si>
  <si>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</si>
  <si>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</si>
  <si>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</si>
  <si>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</si>
  <si>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</si>
  <si>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</si>
  <si>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</si>
  <si>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</si>
  <si>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</si>
  <si>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</si>
  <si>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</si>
  <si>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</si>
  <si>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</si>
  <si>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</si>
  <si>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</si>
  <si>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</si>
  <si>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</si>
  <si>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</si>
  <si>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</si>
  <si>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</si>
  <si>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</si>
  <si>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</si>
  <si>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</si>
  <si>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</si>
  <si>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</si>
  <si>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</si>
  <si>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</si>
  <si>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</si>
  <si>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</si>
  <si>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</si>
  <si>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</si>
  <si>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</si>
  <si>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</si>
  <si>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</si>
  <si>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</si>
  <si>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</si>
  <si>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</si>
  <si>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</si>
  <si>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</si>
  <si>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</si>
  <si>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</si>
  <si>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</si>
  <si>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</si>
  <si>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</si>
  <si>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</si>
  <si>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</si>
  <si>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</si>
  <si>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</si>
  <si>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</si>
  <si>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</si>
  <si>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</si>
  <si>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</si>
  <si>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</si>
  <si>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</si>
  <si>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</si>
  <si>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</si>
  <si>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</si>
  <si>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</si>
  <si>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</si>
  <si>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</si>
  <si>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</si>
  <si>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</si>
  <si>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</si>
  <si>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</si>
  <si>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</si>
  <si>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</si>
  <si>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</si>
  <si>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</si>
  <si>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</si>
  <si>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</si>
  <si>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</si>
  <si>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</si>
  <si>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</si>
  <si>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</si>
  <si>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</si>
  <si>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</si>
  <si>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</si>
  <si>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</si>
  <si>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</si>
  <si>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</si>
  <si>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</si>
  <si>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</si>
  <si>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</si>
  <si>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</si>
  <si>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</si>
  <si>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</si>
  <si>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</si>
  <si>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</si>
  <si>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</si>
  <si>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</si>
  <si>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</si>
  <si>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</si>
  <si>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</si>
  <si>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</si>
  <si>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</si>
  <si>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</si>
  <si>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</si>
  <si>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</si>
  <si>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</si>
  <si>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</si>
  <si>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</si>
  <si>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</si>
  <si>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</si>
  <si>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</si>
  <si>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</si>
  <si>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</si>
  <si>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</si>
  <si>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</si>
  <si>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</si>
  <si>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</si>
  <si>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</si>
  <si>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</si>
  <si>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</si>
  <si>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</si>
  <si>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</si>
  <si>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</si>
  <si>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</si>
  <si>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</si>
  <si>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</si>
  <si>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</si>
  <si>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</si>
  <si>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</si>
  <si>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</si>
  <si>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</si>
  <si>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</si>
  <si>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</si>
  <si>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</si>
  <si>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</si>
  <si>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</si>
  <si>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</si>
  <si>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</si>
  <si>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</si>
  <si>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</si>
  <si>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</si>
  <si>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</si>
  <si>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</si>
  <si>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</si>
  <si>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</si>
  <si>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</si>
  <si>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</si>
  <si>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</si>
  <si>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</si>
  <si>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</si>
  <si>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</si>
  <si>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</si>
  <si>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</si>
  <si>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</si>
  <si>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</si>
  <si>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</si>
  <si>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</si>
  <si>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</si>
  <si>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</si>
  <si>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</si>
  <si>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</si>
  <si>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</si>
  <si>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</si>
  <si>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</si>
  <si>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</si>
  <si>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</si>
  <si>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</si>
  <si>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</si>
  <si>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</si>
  <si>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</si>
  <si>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</si>
  <si>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</si>
  <si>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</si>
  <si>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</si>
  <si>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</si>
  <si>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</si>
  <si>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</si>
  <si>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</si>
  <si>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</si>
  <si>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</si>
  <si>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</si>
  <si>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</si>
  <si>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</si>
  <si>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</si>
  <si>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</si>
  <si>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</si>
  <si>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</si>
  <si>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</si>
  <si>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</si>
  <si>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</si>
  <si>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</si>
  <si>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</si>
  <si>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</si>
  <si>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</si>
  <si>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</si>
  <si>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</si>
  <si>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</si>
  <si>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</si>
  <si>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</si>
  <si>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</si>
  <si>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</si>
  <si>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</si>
  <si>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</si>
  <si>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</si>
  <si>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</si>
  <si>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</si>
  <si>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</si>
  <si>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</si>
  <si>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</si>
  <si>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</si>
  <si>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</si>
  <si>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</si>
  <si>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</si>
  <si>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</si>
  <si>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</si>
  <si>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</si>
  <si>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</si>
  <si>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</si>
  <si>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</si>
  <si>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</si>
  <si>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</si>
  <si>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</si>
  <si>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</si>
  <si>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</si>
  <si>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</si>
  <si>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</si>
  <si>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</si>
  <si>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</si>
  <si>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</si>
  <si>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</si>
  <si>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</si>
  <si>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</si>
  <si>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</si>
  <si>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</si>
  <si>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</si>
  <si>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</si>
  <si>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</si>
  <si>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</si>
  <si>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</si>
  <si>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</si>
  <si>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</si>
  <si>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</si>
  <si>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</si>
  <si>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</si>
  <si>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</si>
  <si>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</si>
  <si>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</si>
  <si>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</si>
  <si>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</si>
  <si>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</si>
  <si>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</si>
  <si>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</si>
  <si>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</si>
  <si>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</si>
  <si>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</si>
  <si>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</si>
  <si>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</si>
  <si>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</si>
  <si>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</si>
  <si>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</si>
  <si>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</si>
  <si>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</si>
  <si>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</si>
  <si>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</si>
  <si>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</si>
  <si>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</si>
  <si>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</si>
  <si>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</si>
  <si>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</si>
  <si>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</si>
  <si>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</si>
  <si>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</si>
  <si>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</si>
  <si>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</si>
  <si>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</si>
  <si>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</si>
  <si>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</si>
  <si>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</si>
  <si>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</si>
  <si>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</si>
  <si>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</si>
  <si>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</si>
  <si>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</si>
  <si>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</si>
  <si>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</si>
  <si>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</si>
  <si>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</si>
  <si>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</si>
  <si>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</si>
  <si>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</si>
  <si>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</si>
  <si>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</si>
  <si>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</si>
  <si>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</si>
  <si>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</si>
  <si>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</si>
  <si>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</si>
  <si>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</si>
  <si>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</si>
  <si>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</si>
  <si>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</si>
  <si>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</si>
  <si>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</si>
  <si>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</si>
  <si>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</si>
  <si>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</si>
  <si>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</si>
  <si>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</si>
  <si>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</si>
  <si>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</si>
  <si>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</si>
  <si>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</si>
  <si>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</si>
  <si>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</si>
  <si>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</si>
  <si>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</si>
  <si>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</si>
  <si>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</si>
  <si>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</si>
  <si>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</si>
  <si>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</si>
  <si>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</si>
  <si>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</si>
  <si>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</si>
  <si>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</si>
  <si>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</si>
  <si>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</si>
  <si>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</si>
  <si>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</si>
  <si>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</si>
  <si>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</si>
  <si>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</si>
  <si>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</si>
  <si>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</si>
  <si>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</si>
  <si>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</si>
  <si>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</si>
  <si>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</si>
  <si>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</si>
  <si>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</si>
  <si>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</si>
  <si>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</si>
  <si>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</si>
  <si>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</si>
  <si>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</si>
  <si>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</si>
  <si>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</si>
  <si>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</si>
  <si>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</si>
  <si>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</si>
  <si>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</si>
  <si>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</si>
  <si>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</si>
  <si>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</si>
  <si>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</si>
  <si>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</si>
  <si>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</si>
  <si>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</si>
  <si>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</si>
  <si>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</si>
  <si>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</si>
  <si>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</si>
  <si>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</si>
  <si>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</si>
  <si>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</si>
  <si>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</si>
  <si>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</si>
  <si>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</si>
  <si>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</si>
  <si>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</si>
  <si>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</si>
  <si>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</si>
  <si>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</si>
  <si>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</si>
  <si>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</si>
  <si>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</si>
  <si>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</si>
  <si>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</si>
  <si>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</si>
  <si>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</si>
  <si>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</si>
  <si>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</si>
  <si>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</si>
  <si>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</si>
  <si>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</si>
  <si>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</si>
  <si>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</si>
  <si>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</si>
  <si>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</si>
  <si>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</si>
  <si>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</si>
  <si>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</si>
  <si>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</si>
  <si>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</si>
  <si>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</si>
  <si>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</si>
  <si>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</si>
  <si>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</si>
  <si>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</si>
  <si>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</si>
  <si>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</si>
  <si>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</si>
  <si>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</si>
  <si>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</si>
  <si>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</si>
  <si>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</si>
  <si>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</si>
  <si>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</si>
  <si>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</si>
  <si>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</si>
  <si>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</si>
  <si>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</si>
  <si>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</si>
  <si>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</si>
  <si>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</si>
  <si>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</si>
  <si>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</si>
  <si>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</si>
  <si>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</si>
  <si>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</si>
  <si>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</si>
  <si>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</si>
  <si>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</si>
  <si>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</si>
  <si>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</si>
  <si>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</si>
  <si>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</si>
  <si>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</si>
  <si>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</si>
  <si>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</si>
  <si>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</si>
  <si>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</si>
  <si>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</si>
  <si>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</si>
  <si>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</si>
  <si>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</si>
  <si>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</si>
  <si>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</si>
  <si>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</si>
  <si>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</si>
  <si>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</si>
  <si>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</si>
  <si>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</si>
  <si>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</si>
  <si>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</si>
  <si>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</si>
  <si>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</si>
  <si>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</si>
  <si>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</si>
  <si>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</si>
  <si>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</si>
  <si>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</si>
  <si>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</si>
  <si>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</si>
  <si>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</si>
  <si>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</si>
  <si>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</si>
  <si>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</si>
  <si>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</si>
  <si>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</si>
  <si>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</si>
  <si>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</si>
  <si>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</si>
  <si>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</si>
  <si>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</si>
  <si>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</si>
  <si>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</si>
  <si>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</si>
  <si>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</si>
  <si>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</si>
  <si>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</si>
  <si>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</si>
  <si>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</si>
  <si>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</si>
  <si>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</si>
  <si>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</si>
  <si>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</si>
  <si>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</si>
  <si>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</si>
  <si>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</si>
  <si>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</si>
  <si>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</si>
  <si>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</si>
  <si>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</si>
  <si>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</si>
  <si>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</si>
  <si>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</si>
  <si>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</si>
  <si>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</si>
  <si>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</si>
  <si>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</si>
  <si>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</si>
  <si>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</si>
  <si>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</si>
  <si>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</si>
  <si>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</si>
  <si>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</si>
  <si>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</si>
  <si>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</si>
  <si>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</si>
  <si>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</si>
  <si>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</si>
  <si>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</si>
  <si>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</si>
  <si>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</si>
  <si>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</si>
  <si>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</si>
  <si>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</si>
  <si>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</si>
  <si>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</si>
  <si>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</si>
  <si>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</si>
  <si>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</si>
  <si>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</si>
  <si>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</si>
  <si>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</si>
  <si>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</si>
  <si>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</si>
  <si>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</si>
  <si>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</si>
  <si>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</si>
  <si>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</si>
  <si>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</si>
  <si>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</si>
  <si>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</si>
  <si>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</si>
  <si>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</si>
  <si>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</si>
  <si>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</si>
  <si>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</si>
  <si>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</si>
  <si>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</si>
  <si>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</si>
  <si>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</si>
  <si>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</si>
  <si>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</si>
  <si>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</si>
  <si>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</si>
  <si>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</si>
  <si>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</si>
  <si>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</si>
  <si>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</si>
  <si>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</si>
  <si>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</si>
  <si>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</si>
  <si>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</si>
  <si>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</si>
  <si>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</si>
  <si>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</si>
  <si>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</si>
  <si>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</si>
  <si>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</si>
  <si>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</si>
  <si>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</si>
  <si>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</si>
  <si>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</si>
  <si>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</si>
  <si>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</si>
  <si>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</si>
  <si>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</si>
  <si>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</si>
  <si>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</si>
  <si>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</si>
  <si>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</si>
  <si>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</si>
  <si>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</si>
  <si>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</si>
  <si>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</si>
  <si>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</si>
  <si>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</si>
  <si>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</si>
  <si>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</si>
  <si>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</si>
  <si>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</si>
  <si>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</si>
  <si>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</si>
  <si>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</si>
  <si>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</si>
  <si>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</si>
  <si>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</si>
  <si>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</si>
  <si>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</si>
  <si>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</si>
  <si>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</si>
  <si>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</si>
  <si>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</si>
  <si>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</si>
  <si>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</si>
  <si>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</si>
  <si>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</si>
  <si>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</si>
  <si>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</si>
  <si>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</si>
  <si>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</si>
  <si>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</si>
  <si>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</si>
  <si>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</si>
  <si>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</si>
  <si>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</si>
  <si>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</si>
  <si>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</si>
  <si>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</si>
  <si>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</si>
  <si>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</si>
  <si>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</si>
  <si>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</si>
  <si>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</si>
  <si>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</si>
  <si>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</si>
  <si>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</si>
  <si>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</si>
  <si>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</si>
  <si>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</si>
  <si>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</si>
  <si>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</si>
  <si>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</si>
  <si>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</si>
  <si>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</si>
  <si>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</si>
  <si>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</si>
  <si>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</si>
  <si>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</si>
  <si>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</si>
  <si>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</si>
  <si>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</si>
  <si>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</si>
  <si>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</si>
  <si>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</si>
  <si>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</si>
  <si>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</si>
  <si>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</si>
  <si>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</si>
  <si>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</si>
  <si>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</si>
  <si>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</si>
  <si>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</si>
  <si>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</si>
  <si>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</si>
  <si>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</si>
  <si>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</si>
  <si>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</si>
  <si>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</si>
  <si>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</si>
  <si>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</si>
  <si>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</si>
  <si>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</si>
  <si>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</si>
  <si>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</si>
  <si>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</si>
  <si>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</si>
  <si>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</si>
  <si>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</si>
  <si>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</si>
  <si>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</si>
  <si>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</si>
  <si>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</si>
  <si>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</si>
  <si>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</si>
  <si>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</si>
  <si>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</si>
  <si>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</si>
  <si>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</si>
  <si>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</si>
  <si>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</si>
  <si>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</si>
  <si>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</si>
  <si>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</si>
  <si>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</si>
  <si>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</si>
  <si>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</si>
  <si>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</si>
  <si>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</si>
  <si>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</si>
  <si>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</si>
  <si>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</si>
  <si>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</si>
  <si>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</si>
  <si>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</si>
  <si>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</si>
  <si>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</si>
  <si>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</si>
  <si>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</si>
  <si>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</si>
  <si>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</si>
  <si>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</si>
  <si>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</si>
  <si>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</si>
  <si>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</si>
  <si>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</si>
  <si>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</si>
  <si>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</si>
  <si>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</si>
  <si>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</si>
  <si>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</si>
  <si>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</si>
  <si>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</si>
  <si>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</si>
  <si>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</si>
  <si>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</si>
  <si>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</si>
  <si>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</si>
  <si>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</si>
  <si>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</si>
  <si>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</si>
  <si>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</si>
  <si>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</si>
  <si>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</si>
  <si>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</si>
  <si>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</si>
  <si>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</si>
  <si>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</si>
  <si>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</si>
  <si>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</si>
  <si>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</si>
  <si>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</si>
  <si>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</si>
  <si>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</si>
  <si>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</si>
  <si>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</si>
  <si>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</si>
  <si>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</si>
  <si>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</si>
  <si>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</si>
  <si>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</si>
  <si>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</si>
  <si>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</si>
  <si>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</si>
  <si>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</si>
  <si>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</si>
  <si>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</si>
  <si>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</si>
  <si>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</si>
  <si>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</si>
  <si>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</si>
  <si>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</si>
  <si>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</si>
  <si>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</si>
  <si>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</si>
  <si>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</si>
  <si>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</si>
  <si>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</si>
  <si>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</si>
  <si>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</si>
  <si>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</si>
  <si>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</si>
  <si>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</si>
  <si>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</si>
  <si>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</si>
  <si>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</si>
  <si>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</si>
  <si>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</si>
  <si>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</si>
  <si>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</si>
  <si>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</si>
  <si>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</si>
  <si>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</si>
  <si>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</si>
  <si>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</si>
  <si>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</si>
  <si>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</si>
  <si>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</si>
  <si>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</si>
  <si>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</si>
  <si>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</si>
  <si>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</si>
  <si>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</si>
  <si>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</si>
  <si>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</si>
  <si>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</si>
  <si>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</si>
  <si>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</si>
  <si>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</si>
  <si>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</si>
  <si>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</si>
  <si>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</si>
  <si>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</si>
  <si>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</si>
  <si>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</si>
  <si>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</si>
  <si>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</si>
  <si>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</si>
  <si>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</si>
  <si>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</si>
  <si>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</si>
  <si>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</si>
  <si>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</si>
  <si>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</si>
  <si>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</si>
  <si>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</si>
  <si>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</si>
  <si>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</si>
  <si>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</si>
  <si>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</si>
  <si>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</si>
  <si>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</si>
  <si>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</si>
  <si>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</si>
  <si>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</si>
  <si>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</si>
  <si>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</si>
  <si>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</si>
  <si>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</si>
  <si>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</si>
  <si>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</si>
  <si>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</si>
  <si>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</si>
  <si>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</si>
  <si>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</si>
  <si>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</si>
  <si>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</si>
  <si>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</si>
  <si>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</si>
  <si>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</si>
  <si>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</si>
  <si>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</si>
  <si>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</si>
  <si>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</si>
  <si>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</si>
  <si>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</si>
  <si>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</si>
  <si>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</si>
  <si>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</si>
  <si>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</si>
  <si>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</si>
  <si>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</si>
  <si>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</si>
  <si>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</si>
  <si>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</si>
  <si>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</si>
  <si>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</si>
  <si>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</si>
  <si>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</si>
  <si>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</si>
  <si>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</si>
  <si>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</si>
  <si>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</si>
  <si>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</si>
  <si>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</si>
  <si>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</si>
  <si>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</si>
  <si>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</si>
  <si>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</si>
  <si>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</si>
  <si>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</si>
  <si>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</si>
  <si>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</si>
  <si>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</si>
  <si>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</si>
  <si>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</si>
  <si>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</si>
  <si>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</si>
  <si>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</si>
  <si>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</si>
  <si>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</si>
  <si>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</si>
  <si>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</si>
  <si>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</si>
  <si>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</si>
  <si>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</si>
  <si>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</si>
  <si>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</si>
  <si>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</si>
  <si>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</si>
  <si>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</si>
  <si>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</si>
  <si>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</si>
  <si>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</si>
  <si>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</si>
  <si>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</si>
  <si>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</si>
  <si>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</si>
  <si>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</si>
  <si>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</si>
  <si>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</si>
  <si>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</si>
  <si>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</si>
  <si>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</si>
  <si>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</si>
  <si>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</si>
  <si>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</si>
  <si>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</si>
  <si>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</si>
  <si>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</si>
  <si>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</si>
  <si>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</si>
  <si>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</si>
  <si>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</si>
  <si>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</si>
  <si>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</si>
  <si>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</si>
  <si>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</si>
  <si>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</si>
  <si>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</si>
  <si>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</si>
  <si>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</si>
  <si>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</si>
  <si>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</si>
  <si>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</si>
  <si>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</si>
  <si>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</si>
  <si>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</si>
  <si>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</si>
  <si>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</si>
  <si>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</si>
  <si>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</si>
  <si>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</si>
  <si>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</si>
  <si>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</si>
  <si>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</si>
  <si>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</si>
  <si>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</si>
  <si>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</si>
  <si>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</si>
  <si>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</si>
  <si>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</si>
  <si>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</si>
  <si>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</si>
  <si>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</si>
  <si>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</si>
  <si>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</si>
  <si>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</si>
  <si>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</si>
  <si>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</si>
  <si>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</si>
  <si>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</si>
  <si>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</si>
  <si>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</si>
  <si>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</si>
  <si>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</si>
  <si>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</si>
  <si>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</si>
  <si>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</si>
  <si>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</si>
  <si>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</si>
  <si>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</si>
  <si>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</si>
  <si>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</si>
  <si>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</si>
  <si>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</si>
  <si>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</si>
  <si>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</si>
  <si>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</si>
  <si>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</si>
  <si>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</si>
  <si>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</si>
  <si>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</si>
  <si>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</si>
  <si>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</si>
  <si>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</si>
  <si>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</si>
  <si>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</si>
  <si>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</si>
  <si>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</si>
  <si>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</si>
  <si>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</si>
  <si>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</si>
  <si>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</si>
  <si>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</si>
  <si>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</si>
  <si>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</si>
  <si>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</si>
  <si>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</si>
  <si>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</si>
  <si>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</si>
  <si>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</si>
  <si>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</si>
  <si>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</si>
  <si>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</si>
  <si>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</si>
  <si>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</si>
  <si>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</si>
  <si>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</si>
  <si>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</si>
  <si>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</si>
  <si>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</si>
  <si>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</si>
  <si>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</si>
  <si>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</si>
  <si>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</si>
  <si>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</si>
  <si>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</si>
  <si>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</si>
  <si>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</si>
  <si>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</si>
  <si>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</si>
  <si>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</si>
  <si>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</si>
  <si>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</si>
  <si>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</si>
  <si>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</si>
  <si>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</si>
  <si>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</si>
  <si>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</si>
  <si>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</si>
  <si>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</si>
  <si>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</si>
  <si>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</si>
  <si>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</si>
  <si>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</si>
  <si>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</si>
  <si>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</si>
  <si>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</si>
  <si>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</si>
  <si>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</si>
  <si>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</si>
  <si>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</si>
  <si>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</si>
  <si>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</si>
  <si>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</si>
  <si>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</si>
  <si>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</si>
  <si>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</si>
  <si>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</si>
  <si>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</si>
  <si>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</si>
  <si>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</si>
  <si>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</si>
  <si>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</si>
  <si>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</si>
  <si>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</si>
  <si>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</si>
  <si>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</si>
  <si>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</si>
  <si>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</si>
  <si>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</si>
  <si>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</si>
  <si>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</si>
  <si>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</si>
  <si>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</si>
  <si>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</si>
  <si>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</si>
  <si>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</si>
  <si>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</si>
  <si>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</si>
  <si>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</si>
  <si>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</si>
  <si>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</si>
  <si>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</si>
  <si>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</si>
  <si>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</si>
  <si>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</si>
  <si>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</si>
  <si>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</si>
  <si>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</si>
  <si>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</si>
  <si>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</si>
  <si>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</si>
  <si>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</si>
  <si>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</si>
  <si>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</si>
  <si>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</si>
  <si>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</si>
  <si>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</si>
  <si>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</si>
  <si>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</si>
  <si>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</si>
  <si>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</si>
  <si>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</si>
  <si>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</si>
  <si>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</si>
  <si>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</si>
  <si>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</si>
  <si>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</si>
  <si>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</si>
  <si>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</si>
  <si>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</si>
  <si>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</si>
  <si>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</si>
  <si>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</si>
  <si>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</si>
  <si>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</si>
  <si>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</si>
  <si>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</si>
  <si>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</si>
  <si>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</si>
  <si>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</si>
  <si>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</si>
  <si>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</si>
  <si>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</si>
  <si>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</si>
  <si>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</si>
  <si>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</si>
  <si>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</si>
  <si>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</si>
  <si>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</si>
  <si>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</si>
  <si>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</si>
  <si>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</si>
  <si>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</si>
  <si>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</si>
  <si>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</si>
  <si>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</si>
  <si>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</si>
  <si>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</si>
  <si>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</si>
  <si>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</si>
  <si>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</si>
  <si>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</si>
  <si>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</si>
  <si>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</si>
  <si>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</si>
  <si>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</si>
  <si>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</si>
  <si>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</si>
  <si>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</si>
  <si>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</si>
  <si>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</si>
  <si>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</si>
  <si>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</si>
  <si>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</si>
  <si>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</si>
  <si>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</si>
  <si>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</si>
  <si>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</si>
  <si>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</si>
  <si>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</si>
  <si>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</si>
  <si>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</si>
  <si>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</si>
  <si>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</si>
  <si>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</si>
  <si>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</si>
  <si>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</si>
  <si>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</si>
  <si>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</si>
  <si>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</si>
  <si>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</si>
  <si>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</si>
  <si>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</si>
  <si>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</si>
  <si>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</si>
  <si>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</si>
  <si>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</si>
  <si>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</si>
  <si>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</si>
  <si>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</si>
  <si>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</si>
  <si>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</si>
  <si>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</si>
  <si>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</si>
  <si>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</si>
  <si>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</si>
  <si>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</si>
  <si>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</si>
  <si>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</si>
  <si>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</si>
  <si>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</si>
  <si>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</si>
  <si>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</si>
  <si>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</si>
  <si>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</si>
  <si>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</si>
  <si>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</si>
  <si>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</si>
  <si>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</si>
  <si>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</si>
  <si>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</si>
  <si>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</si>
  <si>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</si>
  <si>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</si>
  <si>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</si>
  <si>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</si>
  <si>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</si>
  <si>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</si>
  <si>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</si>
  <si>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</si>
  <si>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</si>
  <si>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</si>
  <si>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</si>
  <si>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</si>
  <si>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</si>
  <si>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</si>
  <si>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</si>
  <si>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</si>
  <si>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</si>
  <si>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</si>
  <si>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</si>
  <si>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</si>
  <si>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</si>
  <si>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</si>
  <si>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</si>
  <si>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</si>
  <si>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</si>
  <si>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</si>
  <si>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</si>
  <si>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</si>
  <si>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</si>
  <si>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</si>
  <si>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</si>
  <si>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</si>
  <si>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</si>
  <si>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</si>
  <si>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</si>
  <si>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</si>
  <si>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</si>
  <si>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</si>
  <si>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</si>
  <si>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</si>
  <si>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</si>
  <si>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</si>
  <si>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</si>
  <si>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</si>
  <si>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</si>
  <si>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</si>
  <si>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</si>
  <si>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</si>
  <si>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</si>
  <si>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</si>
  <si>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</si>
  <si>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</si>
  <si>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</si>
  <si>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</si>
  <si>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</si>
  <si>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</si>
  <si>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</si>
  <si>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</si>
  <si>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</si>
  <si>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</si>
  <si>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</si>
  <si>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</si>
  <si>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</si>
  <si>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</si>
  <si>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</si>
  <si>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</si>
  <si>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</si>
  <si>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</si>
  <si>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</si>
  <si>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</si>
  <si>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</si>
  <si>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</si>
  <si>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</si>
  <si>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</si>
  <si>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</si>
  <si>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</si>
  <si>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</si>
  <si>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</si>
  <si>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</si>
  <si>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</si>
  <si>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</si>
  <si>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</si>
  <si>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</si>
  <si>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</si>
  <si>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</si>
  <si>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</si>
  <si>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</si>
  <si>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</si>
  <si>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</si>
  <si>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</si>
  <si>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</si>
  <si>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</si>
  <si>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</si>
  <si>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</si>
  <si>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</si>
  <si>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</si>
  <si>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</si>
  <si>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</si>
  <si>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</si>
  <si>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</si>
  <si>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</si>
  <si>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</si>
  <si>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</si>
  <si>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</si>
  <si>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</si>
  <si>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</si>
  <si>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</si>
  <si>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</si>
  <si>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</si>
  <si>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</si>
  <si>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</si>
  <si>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</si>
  <si>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</si>
  <si>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</si>
  <si>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</si>
  <si>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</si>
  <si>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</si>
  <si>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</si>
  <si>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</si>
  <si>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</si>
  <si>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</si>
  <si>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</si>
  <si>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</si>
  <si>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</si>
  <si>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</si>
  <si>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</si>
  <si>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</si>
  <si>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</si>
  <si>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</si>
  <si>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</si>
  <si>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</si>
  <si>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</si>
  <si>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</si>
  <si>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</si>
  <si>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</si>
  <si>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</si>
  <si>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</si>
  <si>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</si>
  <si>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</si>
  <si>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</si>
  <si>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</si>
  <si>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</si>
  <si>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</si>
  <si>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</si>
  <si>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</si>
  <si>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</si>
  <si>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</si>
  <si>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</si>
  <si>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</si>
  <si>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</si>
  <si>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</si>
  <si>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</si>
  <si>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</si>
  <si>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</si>
  <si>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</si>
  <si>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</si>
  <si>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</si>
  <si>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</si>
  <si>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</si>
  <si>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</si>
  <si>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</si>
  <si>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</si>
  <si>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</si>
  <si>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</si>
  <si>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</si>
  <si>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</si>
  <si>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</si>
  <si>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</si>
  <si>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</si>
  <si>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</si>
  <si>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</si>
  <si>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</si>
  <si>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</si>
  <si>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</si>
  <si>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</si>
  <si>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</si>
  <si>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</si>
  <si>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</si>
  <si>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</si>
  <si>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</si>
  <si>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</si>
  <si>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</si>
  <si>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</si>
  <si>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</si>
  <si>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</si>
  <si>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</si>
  <si>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</si>
  <si>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</si>
  <si>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</si>
  <si>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</si>
  <si>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</si>
  <si>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</si>
  <si>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</si>
  <si>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</si>
  <si>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</si>
  <si>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</si>
  <si>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</si>
  <si>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</si>
  <si>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</si>
  <si>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</si>
  <si>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</si>
  <si>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</si>
  <si>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</si>
  <si>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</si>
  <si>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</si>
  <si>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</si>
  <si>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</si>
  <si>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</si>
  <si>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</si>
  <si>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</si>
  <si>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</si>
  <si>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</si>
  <si>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</si>
  <si>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</si>
  <si>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</si>
  <si>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</si>
  <si>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</si>
  <si>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</si>
  <si>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</si>
  <si>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</si>
  <si>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</si>
  <si>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</si>
  <si>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</si>
  <si>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</si>
  <si>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</si>
  <si>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</si>
  <si>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</si>
  <si>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</si>
  <si>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</si>
  <si>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</si>
  <si>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</si>
  <si>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</si>
  <si>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</si>
  <si>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</si>
  <si>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</si>
  <si>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</si>
  <si>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</si>
  <si>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</si>
  <si>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</si>
  <si>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</si>
  <si>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</si>
  <si>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</si>
  <si>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</si>
  <si>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</si>
  <si>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</si>
  <si>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</si>
  <si>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</si>
  <si>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</si>
  <si>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</si>
  <si>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</si>
  <si>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</si>
  <si>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</si>
  <si>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</si>
  <si>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</si>
  <si>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</si>
  <si>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</si>
  <si>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</si>
  <si>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</si>
  <si>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</si>
  <si>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</si>
  <si>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</si>
  <si>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</si>
  <si>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</si>
  <si>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</si>
  <si>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</si>
  <si>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</si>
  <si>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</si>
  <si>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</si>
  <si>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</si>
  <si>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</si>
  <si>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</si>
  <si>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</si>
  <si>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</si>
  <si>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</si>
  <si>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</si>
  <si>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</si>
  <si>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</si>
  <si>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</si>
  <si>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</si>
  <si>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</si>
  <si>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</si>
  <si>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</si>
  <si>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</si>
  <si>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</si>
  <si>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</si>
  <si>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</si>
  <si>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</si>
  <si>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</si>
  <si>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</si>
  <si>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</si>
  <si>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</si>
  <si>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</si>
  <si>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</si>
  <si>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</si>
  <si>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</si>
  <si>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</si>
  <si>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</si>
  <si>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</si>
  <si>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</si>
  <si>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</si>
  <si>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</si>
  <si>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</si>
  <si>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</si>
  <si>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</si>
  <si>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</si>
  <si>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</si>
  <si>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</si>
  <si>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</si>
  <si>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</si>
  <si>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</si>
  <si>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</si>
  <si>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</si>
  <si>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</si>
  <si>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</si>
  <si>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</si>
  <si>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</si>
  <si>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</si>
  <si>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</si>
  <si>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</si>
  <si>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</si>
  <si>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</si>
  <si>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</si>
  <si>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</si>
  <si>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</si>
  <si>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</si>
  <si>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</si>
  <si>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</si>
  <si>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</si>
  <si>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</si>
  <si>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</si>
  <si>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</si>
  <si>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</si>
  <si>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</si>
  <si>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</si>
  <si>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</si>
  <si>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</si>
  <si>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</si>
  <si>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</si>
  <si>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</si>
  <si>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</si>
  <si>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</si>
  <si>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</si>
  <si>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</si>
  <si>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</si>
  <si>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</si>
  <si>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</si>
  <si>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</si>
  <si>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</si>
  <si>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</si>
  <si>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</si>
  <si>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</si>
  <si>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</si>
  <si>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</si>
  <si>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</si>
  <si>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</si>
  <si>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</si>
  <si>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</si>
  <si>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</si>
  <si>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</si>
  <si>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</si>
  <si>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</si>
  <si>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</si>
  <si>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</si>
  <si>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</si>
  <si>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</si>
  <si>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</si>
  <si>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</si>
  <si>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</si>
  <si>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</si>
  <si>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</si>
  <si>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</si>
  <si>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</si>
  <si>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</si>
  <si>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</si>
  <si>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</si>
  <si>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</si>
  <si>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</si>
  <si>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</si>
  <si>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</si>
  <si>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</si>
  <si>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</si>
  <si>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</si>
  <si>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</si>
  <si>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</si>
  <si>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</si>
  <si>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</si>
  <si>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</si>
  <si>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</si>
  <si>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</si>
  <si>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</si>
  <si>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</si>
  <si>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</si>
  <si>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</si>
  <si>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</si>
  <si>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</si>
  <si>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</si>
  <si>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</si>
  <si>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</si>
  <si>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</si>
  <si>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</si>
  <si>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</si>
  <si>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</si>
  <si>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</si>
  <si>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</si>
  <si>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</si>
  <si>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</si>
  <si>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</si>
  <si>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</si>
  <si>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</si>
  <si>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</si>
  <si>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</si>
  <si>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</si>
  <si>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</si>
  <si>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</si>
  <si>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</si>
  <si>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</si>
  <si>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</si>
  <si>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</si>
  <si>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</si>
  <si>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</si>
  <si>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</si>
  <si>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</si>
  <si>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</si>
  <si>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</si>
  <si>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</si>
  <si>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</si>
  <si>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</si>
  <si>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</si>
  <si>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</si>
  <si>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</si>
  <si>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</si>
  <si>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</si>
  <si>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</si>
  <si>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</si>
  <si>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</si>
  <si>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</si>
  <si>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</si>
  <si>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</si>
  <si>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</si>
  <si>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</si>
  <si>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</si>
  <si>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</si>
  <si>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</si>
  <si>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</si>
  <si>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</si>
  <si>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</si>
  <si>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</si>
  <si>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</si>
  <si>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</si>
  <si>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</si>
  <si>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</si>
  <si>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</si>
  <si>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</si>
  <si>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</si>
  <si>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</si>
  <si>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</si>
  <si>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</si>
  <si>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</si>
  <si>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</si>
  <si>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</si>
  <si>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</si>
  <si>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</si>
  <si>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</si>
  <si>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</si>
  <si>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</si>
  <si>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</si>
  <si>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</si>
  <si>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</si>
  <si>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</si>
  <si>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</si>
  <si>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</si>
  <si>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</si>
  <si>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</si>
  <si>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</si>
  <si>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</si>
  <si>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</si>
  <si>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</si>
  <si>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</si>
  <si>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</si>
  <si>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</si>
  <si>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</si>
  <si>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</si>
  <si>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</si>
  <si>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</si>
  <si>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</si>
  <si>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</si>
  <si>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</si>
  <si>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</si>
  <si>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</si>
  <si>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</si>
  <si>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</si>
  <si>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</si>
  <si>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</si>
  <si>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</si>
  <si>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</si>
  <si>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</si>
  <si>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</si>
  <si>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</si>
  <si>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</si>
  <si>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</si>
  <si>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</si>
  <si>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</si>
  <si>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</si>
  <si>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</si>
  <si>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</si>
  <si>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</si>
  <si>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</si>
  <si>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</si>
  <si>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</si>
  <si>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</si>
  <si>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</si>
  <si>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</si>
  <si>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</si>
  <si>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</si>
  <si>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</si>
  <si>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</si>
  <si>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</si>
  <si>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</si>
  <si>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</si>
  <si>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</si>
  <si>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</si>
  <si>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</si>
  <si>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</si>
  <si>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</si>
  <si>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</si>
  <si>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</si>
  <si>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</si>
  <si>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</si>
  <si>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</si>
  <si>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</si>
  <si>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</si>
  <si>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</si>
  <si>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</si>
  <si>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</si>
  <si>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</si>
  <si>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</si>
  <si>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</si>
  <si>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</si>
  <si>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</si>
  <si>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</si>
  <si>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</si>
  <si>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</si>
  <si>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</si>
  <si>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</si>
  <si>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</si>
  <si>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</si>
  <si>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</si>
  <si>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</si>
  <si>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</si>
  <si>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</si>
  <si>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</si>
  <si>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</si>
  <si>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</si>
  <si>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</si>
  <si>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</si>
  <si>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</si>
  <si>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</si>
  <si>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</si>
  <si>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</si>
  <si>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</si>
  <si>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</si>
  <si>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</si>
  <si>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</si>
  <si>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</si>
  <si>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</si>
  <si>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</si>
  <si>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</si>
  <si>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</si>
  <si>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</si>
  <si>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</si>
  <si>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</si>
  <si>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</si>
  <si>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</si>
  <si>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</si>
  <si>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</si>
  <si>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</si>
  <si>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</si>
  <si>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</si>
  <si>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</si>
  <si>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</si>
  <si>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</si>
  <si>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</si>
  <si>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</si>
  <si>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</si>
  <si>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</si>
  <si>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</si>
  <si>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</si>
  <si>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</si>
  <si>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</si>
  <si>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</si>
  <si>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</si>
  <si>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</si>
  <si>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</si>
  <si>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</si>
  <si>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</si>
  <si>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</si>
  <si>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</si>
  <si>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</si>
  <si>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</si>
  <si>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</si>
  <si>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</si>
  <si>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</si>
  <si>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</si>
  <si>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</si>
  <si>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</si>
  <si>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</si>
  <si>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</si>
  <si>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</si>
  <si>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</si>
  <si>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</si>
  <si>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</si>
  <si>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</si>
  <si>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</si>
  <si>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</si>
  <si>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</si>
  <si>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</si>
  <si>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</si>
  <si>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</si>
  <si>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</si>
  <si>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</si>
  <si>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</si>
  <si>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</si>
  <si>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</si>
  <si>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</si>
  <si>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</si>
  <si>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</si>
  <si>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</si>
  <si>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</si>
  <si>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</si>
  <si>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</si>
  <si>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</si>
  <si>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</si>
  <si>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</si>
  <si>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</si>
  <si>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</si>
  <si>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</si>
  <si>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</si>
  <si>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</si>
  <si>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</si>
  <si>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</si>
  <si>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</si>
  <si>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</si>
  <si>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</si>
  <si>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</si>
  <si>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</si>
  <si>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</si>
  <si>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</si>
  <si>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</si>
  <si>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</si>
  <si>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</si>
  <si>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</si>
  <si>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</si>
  <si>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</si>
  <si>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</si>
  <si>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</si>
  <si>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</si>
  <si>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</si>
  <si>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</si>
  <si>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</si>
  <si>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</si>
  <si>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</si>
  <si>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</si>
  <si>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</si>
  <si>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</si>
  <si>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</si>
  <si>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</si>
  <si>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</si>
  <si>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</si>
  <si>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</si>
  <si>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</si>
  <si>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</si>
  <si>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</si>
  <si>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</si>
  <si>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</si>
  <si>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</si>
  <si>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</si>
  <si>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</si>
  <si>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</si>
  <si>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</si>
  <si>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</si>
  <si>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</si>
  <si>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</si>
  <si>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</si>
  <si>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</si>
  <si>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</si>
  <si>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</si>
  <si>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</si>
  <si>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</si>
  <si>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</si>
  <si>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</si>
  <si>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</si>
  <si>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</si>
  <si>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</si>
  <si>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</si>
  <si>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</si>
  <si>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</si>
  <si>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</si>
  <si>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</si>
  <si>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</si>
  <si>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</si>
  <si>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</si>
  <si>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</si>
  <si>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</si>
  <si>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</si>
  <si>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</si>
  <si>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</si>
  <si>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</si>
  <si>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</si>
  <si>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</si>
  <si>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</si>
  <si>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</si>
  <si>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</si>
  <si>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</si>
  <si>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</si>
  <si>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</si>
  <si>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</si>
  <si>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</si>
  <si>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</si>
  <si>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</si>
  <si>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</si>
  <si>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</si>
  <si>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</si>
  <si>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</si>
  <si>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</si>
  <si>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</si>
  <si>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</si>
  <si>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</si>
  <si>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</si>
  <si>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</si>
  <si>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</si>
  <si>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</si>
  <si>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</si>
  <si>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</si>
  <si>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</si>
  <si>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</si>
  <si>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</si>
  <si>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</si>
  <si>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</si>
  <si>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</si>
  <si>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</si>
  <si>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</si>
  <si>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</si>
  <si>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</si>
  <si>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</si>
  <si>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</si>
  <si>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</si>
  <si>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</si>
  <si>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</si>
  <si>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</si>
  <si>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</si>
  <si>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</si>
  <si>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</si>
  <si>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</si>
  <si>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</si>
  <si>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</si>
  <si>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</si>
  <si>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</si>
  <si>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</si>
  <si>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</si>
  <si>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</si>
  <si>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</si>
  <si>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</si>
  <si>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</si>
  <si>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</si>
  <si>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</si>
  <si>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</si>
  <si>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</si>
  <si>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</si>
  <si>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</si>
  <si>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</si>
  <si>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</si>
  <si>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</si>
  <si>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</si>
  <si>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</si>
  <si>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</si>
  <si>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</si>
  <si>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</si>
  <si>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</si>
  <si>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</si>
  <si>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</si>
  <si>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</si>
  <si>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</si>
  <si>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</si>
  <si>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</si>
  <si>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</si>
  <si>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</si>
  <si>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</si>
  <si>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</si>
  <si>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</si>
  <si>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</si>
  <si>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</si>
  <si>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</si>
  <si>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</si>
  <si>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</si>
  <si>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</si>
  <si>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</si>
  <si>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</si>
  <si>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</si>
  <si>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</si>
  <si>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</si>
  <si>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</si>
  <si>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</si>
  <si>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</si>
  <si>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</si>
  <si>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</si>
  <si>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</si>
  <si>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</si>
  <si>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</si>
  <si>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</si>
  <si>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</si>
  <si>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</si>
  <si>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</si>
  <si>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</si>
  <si>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</si>
  <si>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</si>
  <si>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</si>
  <si>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</si>
  <si>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</si>
  <si>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</si>
  <si>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</si>
  <si>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</si>
  <si>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</si>
  <si>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</si>
  <si>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</si>
  <si>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</si>
  <si>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</si>
  <si>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</si>
  <si>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</si>
  <si>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</si>
  <si>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</si>
  <si>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</si>
  <si>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</si>
  <si>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</si>
  <si>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</si>
  <si>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</si>
  <si>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</si>
  <si>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</si>
  <si>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</si>
  <si>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</si>
  <si>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</si>
  <si>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</si>
  <si>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</si>
  <si>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</si>
  <si>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</si>
  <si>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</si>
  <si>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</si>
  <si>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</si>
  <si>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</si>
  <si>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</si>
  <si>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</si>
  <si>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</si>
  <si>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</si>
  <si>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</si>
  <si>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</si>
  <si>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</si>
  <si>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</si>
  <si>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</si>
  <si>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</si>
  <si>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</si>
  <si>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</si>
  <si>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</si>
  <si>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</si>
  <si>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</si>
  <si>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</si>
  <si>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</si>
  <si>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</si>
  <si>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</si>
  <si>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</si>
  <si>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</si>
  <si>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</si>
  <si>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</si>
  <si>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</si>
  <si>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</si>
  <si>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</si>
  <si>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</si>
  <si>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</si>
  <si>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</si>
  <si>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</si>
  <si>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</si>
  <si>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</si>
  <si>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</si>
  <si>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</si>
  <si>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</si>
  <si>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</si>
  <si>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</si>
  <si>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</si>
  <si>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</si>
  <si>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</si>
  <si>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</si>
  <si>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</si>
  <si>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</si>
  <si>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</si>
  <si>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</si>
  <si>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</si>
  <si>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</si>
  <si>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</si>
  <si>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</si>
  <si>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</si>
  <si>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</si>
  <si>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</si>
  <si>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</si>
  <si>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</si>
  <si>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</si>
  <si>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</si>
  <si>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</si>
  <si>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</si>
  <si>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</si>
  <si>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</si>
  <si>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</si>
  <si>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</si>
  <si>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</si>
  <si>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</si>
  <si>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</si>
  <si>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</si>
  <si>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</si>
  <si>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</si>
  <si>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</si>
  <si>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</si>
  <si>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</si>
  <si>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</si>
  <si>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</si>
  <si>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</si>
  <si>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</si>
  <si>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</si>
  <si>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</si>
  <si>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</si>
  <si>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</si>
  <si>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</si>
  <si>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</si>
  <si>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</si>
  <si>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</si>
  <si>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</si>
  <si>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</si>
  <si>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</si>
  <si>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</si>
  <si>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</si>
  <si>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</si>
  <si>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</si>
  <si>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</si>
  <si>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</si>
  <si>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</si>
  <si>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</si>
  <si>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</si>
  <si>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</si>
  <si>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</si>
  <si>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</si>
  <si>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</si>
  <si>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</si>
  <si>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</si>
  <si>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</si>
  <si>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</si>
  <si>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</si>
  <si>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</si>
  <si>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</si>
  <si>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</si>
  <si>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</si>
  <si>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</si>
  <si>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</si>
  <si>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</si>
  <si>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</si>
  <si>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</si>
  <si>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</si>
  <si>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</si>
  <si>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</si>
  <si>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</si>
  <si>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</si>
  <si>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</si>
  <si>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</si>
  <si>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</si>
  <si>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</si>
  <si>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</si>
  <si>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</si>
  <si>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</si>
  <si>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</si>
  <si>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</si>
  <si>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</si>
  <si>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</si>
  <si>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</si>
  <si>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</si>
  <si>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</si>
  <si>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</si>
  <si>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</si>
  <si>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</si>
  <si>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</si>
  <si>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</si>
  <si>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</si>
  <si>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</si>
  <si>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</si>
  <si>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</si>
  <si>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</si>
  <si>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</si>
  <si>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</si>
  <si>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</si>
  <si>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</si>
  <si>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</si>
  <si>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</si>
  <si>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</si>
  <si>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</si>
  <si>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</si>
  <si>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</si>
  <si>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</si>
  <si>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</si>
  <si>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</si>
  <si>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</si>
  <si>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</si>
  <si>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</si>
  <si>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</si>
  <si>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</si>
  <si>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</si>
  <si>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</si>
  <si>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</si>
  <si>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</si>
  <si>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</si>
  <si>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</si>
  <si>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</si>
  <si>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</si>
  <si>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</si>
  <si>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</si>
  <si>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</si>
  <si>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</si>
  <si>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</si>
  <si>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</si>
  <si>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</si>
  <si>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</si>
  <si>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</si>
  <si>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</si>
  <si>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</si>
  <si>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</si>
  <si>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</si>
  <si>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</si>
  <si>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</si>
  <si>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</si>
  <si>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</si>
  <si>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</si>
  <si>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</si>
  <si>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</si>
  <si>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</si>
  <si>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</si>
  <si>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</si>
  <si>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</si>
  <si>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</si>
  <si>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</si>
  <si>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</si>
  <si>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</si>
  <si>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</si>
  <si>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</si>
  <si>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</si>
  <si>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</si>
  <si>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</si>
  <si>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</si>
  <si>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</si>
  <si>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</si>
  <si>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</si>
  <si>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</si>
  <si>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</si>
  <si>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</si>
  <si>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</si>
  <si>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</si>
  <si>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</si>
  <si>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</si>
  <si>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</si>
  <si>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</si>
  <si>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</si>
  <si>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</si>
  <si>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</si>
  <si>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</si>
  <si>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</si>
  <si>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</si>
  <si>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</si>
  <si>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</si>
  <si>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</si>
  <si>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</si>
  <si>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</si>
  <si>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</si>
  <si>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</si>
  <si>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</si>
  <si>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</si>
  <si>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</si>
  <si>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</si>
  <si>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</si>
  <si>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</si>
  <si>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</si>
  <si>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</si>
  <si>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</si>
  <si>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</si>
  <si>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</si>
  <si>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</si>
  <si>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</si>
  <si>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</si>
  <si>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</si>
  <si>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</si>
  <si>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</si>
  <si>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</si>
  <si>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</si>
  <si>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</si>
  <si>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</si>
  <si>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</si>
  <si>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</si>
  <si>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</si>
  <si>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</si>
  <si>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</si>
  <si>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</si>
  <si>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</si>
  <si>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</si>
  <si>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</si>
  <si>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</si>
  <si>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</si>
  <si>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</si>
  <si>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</si>
  <si>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</si>
  <si>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</si>
  <si>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</si>
  <si>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</si>
  <si>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</si>
  <si>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</si>
  <si>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</si>
  <si>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</si>
  <si>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</si>
  <si>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</si>
  <si>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</si>
  <si>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</si>
  <si>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</si>
  <si>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</si>
  <si>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</si>
  <si>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</si>
  <si>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</si>
  <si>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</si>
  <si>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</si>
  <si>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</si>
  <si>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</si>
  <si>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</si>
  <si>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</si>
  <si>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</si>
  <si>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</si>
  <si>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</si>
  <si>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</si>
  <si>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</si>
  <si>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</si>
  <si>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</si>
  <si>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</si>
  <si>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</si>
  <si>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</si>
  <si>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</si>
  <si>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</si>
  <si>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</si>
  <si>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</si>
  <si>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</si>
  <si>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</si>
  <si>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</si>
  <si>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</si>
  <si>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</si>
  <si>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</si>
  <si>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</si>
  <si>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</si>
  <si>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</si>
  <si>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</si>
  <si>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</si>
  <si>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</si>
  <si>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</si>
  <si>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</si>
  <si>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</si>
  <si>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</si>
  <si>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</si>
  <si>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</si>
  <si>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</si>
  <si>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</si>
  <si>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</si>
  <si>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</si>
  <si>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</si>
  <si>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</si>
  <si>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</si>
  <si>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</si>
  <si>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</si>
  <si>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</si>
  <si>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</si>
  <si>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</si>
  <si>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</si>
  <si>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</si>
  <si>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</si>
  <si>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</si>
  <si>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</si>
  <si>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</si>
  <si>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</si>
  <si>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</si>
  <si>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</si>
  <si>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</si>
  <si>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</si>
  <si>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</si>
  <si>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</si>
  <si>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</si>
  <si>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</si>
  <si>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</si>
  <si>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</si>
  <si>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</si>
  <si>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</si>
  <si>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</si>
  <si>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</si>
  <si>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</si>
  <si>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</si>
  <si>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</si>
  <si>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</si>
  <si>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</si>
  <si>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</si>
  <si>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</si>
  <si>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</si>
  <si>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</si>
  <si>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</si>
  <si>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</si>
  <si>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</si>
  <si>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</si>
  <si>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</si>
  <si>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</si>
  <si>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</si>
  <si>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</si>
  <si>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</si>
  <si>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</si>
  <si>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</si>
  <si>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</si>
  <si>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</si>
  <si>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</si>
  <si>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</si>
  <si>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</si>
  <si>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</si>
  <si>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</si>
  <si>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</si>
  <si>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</si>
  <si>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</si>
  <si>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</si>
  <si>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</si>
  <si>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</si>
  <si>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</si>
  <si>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</si>
  <si>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</si>
  <si>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</si>
  <si>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</si>
  <si>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</si>
  <si>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</si>
  <si>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</si>
  <si>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</si>
  <si>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</si>
  <si>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</si>
  <si>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</si>
  <si>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</si>
  <si>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</si>
  <si>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</si>
  <si>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</si>
  <si>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</si>
  <si>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</si>
  <si>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</si>
  <si>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</si>
  <si>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</si>
  <si>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</si>
  <si>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</si>
  <si>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</si>
  <si>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</si>
  <si>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</si>
  <si>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</si>
  <si>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</si>
  <si>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</si>
  <si>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</si>
  <si>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</si>
  <si>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</si>
  <si>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</si>
  <si>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</si>
  <si>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</si>
  <si>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</si>
  <si>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</si>
  <si>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</si>
  <si>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</si>
  <si>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</si>
  <si>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</si>
  <si>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</si>
  <si>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</si>
  <si>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</si>
  <si>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</si>
  <si>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</si>
  <si>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</si>
  <si>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</si>
  <si>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</si>
  <si>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</si>
  <si>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</si>
  <si>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</si>
  <si>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</si>
  <si>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</si>
  <si>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</si>
  <si>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</si>
  <si>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</si>
  <si>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</si>
  <si>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</si>
  <si>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</si>
  <si>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</si>
  <si>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</si>
  <si>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</si>
  <si>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</si>
  <si>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</si>
  <si>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</si>
  <si>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</si>
  <si>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</si>
  <si>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</si>
  <si>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</si>
  <si>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</si>
  <si>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</si>
  <si>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</si>
  <si>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</si>
  <si>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</si>
  <si>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</si>
  <si>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</si>
  <si>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</si>
  <si>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</si>
  <si>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</si>
  <si>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</si>
  <si>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</si>
  <si>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</si>
  <si>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</si>
  <si>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</si>
  <si>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</si>
  <si>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</si>
  <si>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</si>
  <si>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</si>
  <si>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</si>
  <si>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</si>
  <si>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</si>
  <si>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</si>
  <si>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</si>
  <si>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</si>
  <si>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</si>
  <si>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</si>
  <si>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</si>
  <si>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</si>
  <si>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</si>
  <si>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</si>
  <si>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</si>
  <si>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</si>
  <si>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</si>
  <si>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</si>
  <si>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</si>
  <si>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</si>
  <si>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</si>
  <si>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</si>
  <si>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</si>
  <si>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</si>
  <si>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</si>
  <si>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</si>
  <si>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</si>
  <si>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</si>
  <si>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</si>
  <si>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</si>
  <si>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</si>
  <si>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</si>
  <si>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</si>
  <si>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</si>
  <si>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</si>
  <si>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</si>
  <si>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</si>
  <si>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</si>
  <si>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</si>
  <si>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</si>
  <si>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</si>
  <si>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</si>
  <si>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</si>
  <si>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</si>
  <si>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</si>
  <si>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</si>
  <si>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</si>
  <si>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</si>
  <si>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</si>
  <si>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</si>
  <si>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</si>
  <si>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</si>
  <si>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</si>
  <si>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</si>
  <si>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</si>
  <si>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</si>
  <si>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</si>
  <si>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</si>
  <si>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</si>
  <si>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</si>
  <si>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</si>
  <si>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</si>
  <si>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</si>
  <si>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</si>
  <si>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</si>
  <si>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</si>
  <si>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</si>
  <si>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</si>
  <si>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</si>
  <si>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</si>
  <si>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</si>
  <si>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</si>
  <si>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</si>
  <si>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</si>
  <si>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</si>
  <si>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</si>
  <si>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</si>
  <si>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</si>
  <si>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</si>
  <si>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</si>
  <si>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</si>
  <si>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</si>
  <si>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</si>
  <si>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</si>
  <si>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</si>
  <si>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</si>
  <si>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</si>
  <si>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</si>
  <si>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</si>
  <si>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</si>
  <si>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</si>
  <si>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</si>
  <si>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</si>
  <si>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</si>
  <si>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</si>
  <si>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</si>
  <si>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</si>
  <si>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</si>
  <si>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</si>
  <si>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</si>
  <si>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</si>
  <si>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</si>
  <si>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</si>
  <si>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</si>
  <si>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</si>
  <si>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</si>
  <si>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</si>
  <si>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</si>
  <si>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</si>
  <si>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</si>
  <si>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</si>
  <si>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</si>
  <si>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</si>
  <si>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</si>
  <si>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</si>
  <si>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</si>
  <si>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</si>
  <si>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</si>
  <si>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</si>
  <si>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</si>
  <si>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</si>
  <si>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</si>
  <si>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</si>
  <si>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</si>
  <si>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</si>
  <si>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</si>
  <si>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</si>
  <si>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</si>
  <si>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</si>
  <si>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</si>
  <si>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</si>
  <si>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</si>
  <si>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</si>
  <si>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</si>
  <si>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</si>
  <si>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</si>
  <si>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</si>
  <si>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</si>
  <si>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</si>
  <si>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</si>
  <si>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</si>
  <si>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</si>
  <si>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</si>
  <si>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</si>
  <si>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</si>
  <si>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</si>
  <si>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</si>
  <si>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</si>
  <si>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</si>
  <si>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</si>
  <si>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</si>
  <si>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</si>
  <si>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</si>
  <si>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</si>
  <si>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</si>
  <si>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</si>
  <si>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</si>
  <si>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</si>
  <si>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</si>
  <si>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</si>
  <si>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</si>
  <si>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</si>
  <si>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</si>
  <si>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</si>
  <si>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</si>
  <si>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</si>
  <si>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</si>
  <si>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</si>
  <si>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</si>
  <si>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</si>
  <si>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</si>
  <si>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</si>
  <si>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</si>
  <si>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</si>
  <si>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</si>
  <si>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</si>
  <si>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</si>
  <si>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</si>
  <si>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</si>
  <si>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</si>
  <si>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</si>
  <si>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</si>
  <si>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</si>
  <si>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</si>
  <si>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</si>
  <si>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</si>
  <si>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</si>
  <si>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</si>
  <si>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</si>
  <si>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</si>
  <si>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</si>
  <si>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</si>
  <si>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</si>
  <si>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</si>
  <si>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</si>
  <si>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</si>
  <si>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</si>
  <si>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</si>
  <si>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</si>
  <si>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</si>
  <si>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</si>
  <si>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</si>
  <si>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</si>
  <si>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</si>
  <si>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</si>
  <si>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</si>
  <si>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</si>
  <si>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</si>
  <si>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</si>
  <si>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</si>
  <si>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</si>
  <si>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</si>
  <si>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</si>
  <si>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</si>
  <si>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</si>
  <si>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</si>
  <si>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</si>
  <si>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</si>
  <si>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</si>
  <si>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</si>
  <si>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</si>
  <si>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</si>
  <si>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</si>
  <si>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</si>
  <si>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</si>
  <si>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</si>
  <si>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</si>
  <si>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</si>
  <si>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</si>
  <si>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</si>
  <si>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</si>
  <si>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</si>
  <si>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</si>
  <si>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</si>
  <si>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</si>
  <si>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</si>
  <si>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</si>
  <si>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</si>
  <si>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</si>
  <si>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</si>
  <si>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</si>
  <si>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</si>
  <si>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</si>
  <si>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</si>
  <si>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</si>
  <si>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</si>
  <si>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</si>
  <si>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</si>
  <si>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</si>
  <si>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</si>
  <si>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</si>
  <si>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</si>
  <si>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</si>
  <si>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</si>
  <si>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</si>
  <si>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</si>
  <si>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</si>
  <si>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</si>
  <si>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</si>
  <si>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</si>
  <si>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</si>
  <si>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</si>
  <si>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</si>
  <si>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</si>
  <si>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</si>
  <si>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</si>
  <si>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</si>
  <si>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</si>
  <si>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</si>
  <si>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</si>
  <si>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</si>
  <si>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</si>
  <si>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</si>
  <si>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</si>
  <si>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</si>
  <si>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</si>
  <si>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</si>
  <si>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</si>
  <si>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</si>
  <si>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</si>
  <si>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</si>
  <si>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</si>
  <si>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</si>
  <si>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</si>
  <si>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</si>
  <si>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</si>
  <si>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</si>
  <si>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</si>
  <si>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</si>
  <si>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</si>
  <si>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</si>
  <si>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</si>
  <si>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</si>
  <si>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</si>
  <si>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</si>
  <si>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</si>
  <si>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</si>
  <si>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</si>
  <si>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</si>
  <si>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</si>
  <si>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</si>
  <si>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</si>
  <si>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</si>
  <si>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</si>
  <si>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</si>
  <si>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</si>
  <si>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</si>
  <si>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</si>
  <si>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</si>
  <si>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</si>
  <si>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</si>
  <si>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</si>
  <si>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</si>
  <si>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</si>
  <si>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</si>
  <si>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</si>
  <si>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</si>
  <si>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</si>
  <si>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</si>
  <si>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</si>
  <si>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</si>
  <si>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</si>
  <si>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</si>
  <si>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</si>
  <si>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</si>
  <si>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</si>
  <si>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</si>
  <si>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</si>
  <si>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</si>
  <si>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</si>
  <si>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</si>
  <si>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</si>
  <si>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</si>
  <si>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</si>
  <si>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</si>
  <si>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</si>
  <si>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</si>
  <si>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</si>
  <si>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</si>
  <si>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</si>
  <si>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</si>
  <si>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</si>
  <si>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</si>
  <si>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</si>
  <si>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</si>
  <si>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</si>
  <si>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</si>
  <si>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</si>
  <si>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</si>
  <si>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</si>
  <si>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</si>
  <si>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</si>
  <si>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</si>
  <si>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</si>
  <si>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</si>
  <si>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</si>
  <si>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</si>
  <si>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</si>
  <si>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</si>
  <si>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</si>
  <si>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</si>
  <si>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</si>
  <si>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</si>
  <si>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</si>
  <si>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</si>
  <si>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</si>
  <si>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</si>
  <si>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</si>
  <si>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</si>
  <si>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</si>
  <si>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</si>
  <si>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</si>
  <si>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</si>
  <si>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</si>
  <si>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</si>
  <si>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</si>
  <si>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</si>
  <si>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</si>
  <si>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</si>
  <si>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</si>
  <si>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</si>
  <si>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</si>
  <si>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</si>
  <si>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</si>
  <si>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</si>
  <si>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</si>
  <si>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</si>
  <si>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</si>
  <si>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</si>
  <si>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</si>
  <si>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</si>
  <si>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</si>
  <si>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</si>
  <si>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</si>
  <si>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</si>
  <si>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</si>
  <si>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</si>
  <si>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</si>
  <si>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</si>
  <si>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</si>
  <si>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</si>
  <si>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</si>
  <si>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</si>
  <si>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</si>
  <si>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</si>
  <si>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</si>
  <si>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</si>
  <si>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</si>
  <si>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</si>
  <si>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</si>
  <si>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</si>
  <si>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</si>
  <si>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</si>
  <si>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</si>
  <si>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</si>
  <si>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</si>
  <si>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</si>
  <si>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</si>
  <si>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</si>
  <si>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</si>
  <si>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</si>
  <si>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</si>
  <si>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</si>
  <si>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</si>
  <si>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</si>
  <si>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</si>
  <si>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</si>
  <si>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</si>
  <si>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</si>
  <si>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</si>
  <si>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</si>
  <si>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</si>
  <si>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</si>
  <si>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</si>
  <si>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</si>
  <si>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</si>
  <si>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</si>
  <si>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</si>
  <si>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</si>
  <si>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</si>
  <si>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</si>
  <si>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</si>
  <si>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</si>
  <si>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</si>
  <si>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</si>
  <si>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</si>
  <si>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</si>
  <si>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</si>
  <si>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</si>
  <si>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</si>
  <si>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</si>
  <si>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</si>
  <si>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</si>
  <si>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</si>
  <si>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</si>
  <si>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</si>
  <si>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</si>
  <si>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</si>
  <si>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</si>
  <si>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</si>
  <si>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</si>
  <si>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</si>
  <si>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</si>
  <si>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</si>
  <si>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</si>
  <si>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</si>
  <si>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</si>
  <si>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</si>
  <si>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</si>
  <si>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</si>
  <si>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</si>
  <si>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</si>
  <si>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</si>
  <si>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</si>
  <si>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</si>
  <si>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</si>
  <si>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</si>
  <si>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</si>
  <si>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</si>
  <si>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</si>
  <si>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</si>
  <si>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</si>
  <si>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</si>
  <si>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</si>
  <si>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</si>
  <si>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</si>
  <si>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</si>
  <si>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</si>
  <si>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</si>
  <si>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</si>
  <si>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</si>
  <si>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</si>
  <si>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</si>
  <si>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</si>
  <si>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</si>
  <si>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</si>
  <si>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</si>
  <si>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</si>
  <si>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</si>
  <si>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</si>
  <si>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</si>
  <si>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</si>
  <si>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</si>
  <si>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</si>
  <si>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</si>
  <si>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</si>
  <si>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</si>
  <si>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</si>
  <si>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</si>
  <si>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</si>
  <si>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</si>
  <si>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</si>
  <si>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</si>
  <si>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</si>
  <si>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</si>
  <si>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</si>
  <si>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</si>
  <si>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</si>
  <si>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</si>
  <si>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</si>
  <si>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</si>
  <si>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</si>
  <si>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</si>
  <si>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</si>
  <si>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</si>
  <si>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</si>
  <si>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</si>
  <si>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</si>
  <si>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</si>
  <si>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</si>
  <si>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</si>
  <si>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</si>
  <si>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</si>
  <si>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</si>
  <si>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</si>
  <si>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</si>
  <si>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</si>
  <si>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</si>
  <si>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</si>
  <si>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</si>
  <si>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</si>
  <si>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</si>
  <si>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</si>
  <si>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</si>
  <si>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</si>
  <si>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</si>
  <si>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</si>
  <si>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</si>
  <si>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</si>
  <si>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</si>
  <si>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</si>
  <si>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</si>
  <si>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</si>
  <si>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</si>
  <si>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</si>
  <si>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</si>
  <si>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</si>
  <si>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</si>
  <si>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</si>
  <si>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</si>
  <si>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</si>
  <si>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</si>
  <si>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</si>
  <si>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</si>
  <si>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</si>
  <si>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</si>
  <si>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</si>
  <si>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</si>
  <si>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</si>
  <si>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</si>
  <si>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</si>
  <si>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</si>
  <si>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</si>
  <si>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</si>
  <si>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</si>
  <si>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</si>
  <si>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</si>
  <si>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</si>
  <si>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</si>
  <si>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</si>
  <si>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</si>
  <si>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</si>
  <si>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</si>
  <si>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</si>
  <si>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</si>
  <si>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</si>
  <si>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</si>
  <si>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</si>
  <si>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</si>
  <si>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</si>
  <si>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</si>
  <si>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</si>
  <si>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</si>
  <si>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</si>
  <si>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</si>
  <si>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</si>
  <si>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</si>
  <si>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</si>
  <si>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</si>
  <si>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</si>
  <si>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</si>
  <si>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</si>
  <si>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</si>
  <si>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</si>
  <si>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</si>
  <si>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</si>
  <si>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</si>
  <si>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</si>
  <si>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</si>
  <si>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</si>
  <si>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</si>
  <si>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</si>
  <si>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</si>
  <si>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</si>
  <si>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</si>
  <si>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</si>
  <si>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</si>
  <si>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</si>
  <si>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</si>
  <si>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</si>
  <si>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</si>
  <si>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</si>
  <si>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</si>
  <si>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</si>
  <si>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</si>
  <si>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</si>
  <si>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</si>
  <si>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</si>
  <si>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</si>
  <si>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</si>
  <si>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</si>
  <si>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</si>
  <si>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</si>
  <si>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</si>
  <si>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</si>
  <si>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</si>
  <si>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</si>
  <si>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</si>
  <si>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</si>
  <si>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</si>
  <si>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</si>
  <si>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</si>
  <si>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</si>
  <si>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</si>
  <si>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</si>
  <si>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</si>
  <si>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</si>
  <si>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</si>
  <si>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</si>
  <si>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</si>
  <si>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</si>
  <si>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</si>
  <si>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</si>
  <si>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</si>
  <si>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</si>
  <si>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</si>
  <si>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</si>
  <si>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</si>
  <si>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</si>
  <si>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</si>
  <si>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</si>
  <si>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</si>
  <si>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</si>
  <si>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</si>
  <si>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</si>
  <si>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</si>
  <si>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</si>
  <si>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</si>
  <si>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</si>
  <si>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</si>
  <si>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</si>
  <si>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</si>
  <si>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</si>
  <si>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</si>
  <si>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</si>
  <si>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</si>
  <si>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</si>
  <si>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</si>
  <si>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</si>
  <si>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</si>
  <si>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</si>
  <si>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</si>
  <si>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</si>
  <si>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</si>
  <si>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</si>
  <si>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</si>
  <si>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</si>
  <si>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</si>
  <si>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</si>
  <si>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</si>
  <si>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</si>
  <si>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</si>
  <si>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</si>
  <si>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</si>
  <si>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</si>
  <si>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</si>
  <si>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</si>
  <si>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</si>
  <si>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</si>
  <si>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</si>
  <si>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</si>
  <si>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</si>
  <si>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</si>
  <si>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</si>
  <si>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</si>
  <si>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</si>
  <si>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</si>
  <si>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</si>
  <si>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</si>
  <si>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</si>
  <si>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</si>
  <si>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</si>
  <si>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</si>
  <si>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</si>
  <si>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</si>
  <si>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</si>
  <si>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</si>
  <si>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</si>
  <si>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</si>
  <si>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</si>
  <si>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</si>
  <si>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</si>
  <si>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</si>
  <si>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</si>
  <si>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</si>
  <si>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</si>
  <si>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</si>
  <si>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</si>
  <si>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</si>
  <si>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</si>
  <si>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</si>
  <si>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</si>
  <si>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</si>
  <si>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</si>
  <si>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</si>
  <si>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</si>
  <si>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</si>
  <si>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</si>
  <si>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</si>
  <si>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</si>
  <si>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</si>
  <si>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</si>
  <si>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</si>
  <si>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</si>
  <si>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</si>
  <si>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</si>
  <si>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</si>
  <si>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</si>
  <si>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</si>
  <si>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</si>
  <si>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</si>
  <si>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</si>
  <si>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</si>
  <si>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</si>
  <si>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</si>
  <si>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</si>
  <si>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</si>
  <si>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</si>
  <si>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</si>
  <si>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</si>
  <si>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</si>
  <si>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</si>
  <si>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</si>
  <si>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</si>
  <si>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</si>
  <si>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</si>
  <si>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</si>
  <si>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</si>
  <si>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</si>
  <si>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</si>
  <si>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</si>
  <si>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</si>
  <si>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</si>
  <si>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</si>
  <si>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</si>
  <si>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</si>
  <si>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</si>
  <si>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</si>
  <si>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</si>
  <si>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</si>
  <si>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</si>
  <si>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</si>
  <si>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</si>
  <si>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</si>
  <si>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</si>
  <si>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</si>
  <si>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</si>
  <si>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</si>
  <si>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</si>
  <si>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</si>
  <si>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</si>
  <si>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</si>
  <si>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</si>
  <si>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</si>
  <si>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</si>
  <si>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</si>
  <si>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</si>
  <si>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</si>
  <si>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</si>
  <si>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</si>
  <si>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</si>
  <si>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</si>
  <si>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</si>
  <si>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</si>
  <si>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</si>
  <si>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</si>
  <si>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</si>
  <si>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</si>
  <si>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</si>
  <si>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</si>
  <si>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</si>
  <si>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</si>
  <si>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</si>
  <si>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</si>
  <si>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</si>
  <si>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</si>
  <si>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</si>
  <si>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</si>
  <si>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</si>
  <si>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</si>
  <si>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</si>
  <si>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</si>
  <si>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</si>
  <si>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</si>
  <si>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</si>
  <si>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</si>
  <si>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</si>
  <si>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</si>
  <si>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</si>
  <si>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</si>
  <si>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</si>
  <si>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</si>
  <si>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</si>
  <si>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</si>
  <si>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</si>
  <si>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</si>
  <si>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</si>
  <si>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</si>
  <si>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</si>
  <si>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</si>
  <si>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</si>
  <si>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</si>
  <si>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</si>
  <si>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</si>
  <si>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</si>
  <si>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</si>
  <si>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</si>
  <si>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</si>
  <si>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</si>
  <si>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</si>
  <si>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</si>
  <si>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</si>
  <si>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</si>
  <si>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</si>
  <si>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</si>
  <si>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</si>
  <si>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</si>
  <si>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</si>
  <si>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</si>
  <si>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</si>
  <si>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</si>
  <si>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</si>
  <si>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</si>
  <si>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</si>
  <si>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</si>
  <si>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</si>
  <si>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</si>
  <si>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</si>
  <si>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</si>
  <si>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</si>
  <si>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</si>
  <si>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</si>
  <si>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</si>
  <si>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</si>
  <si>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</si>
  <si>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</si>
  <si>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</si>
  <si>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</si>
  <si>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</si>
  <si>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</si>
  <si>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</si>
  <si>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</si>
  <si>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</si>
  <si>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</si>
  <si>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</si>
  <si>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</si>
  <si>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</si>
  <si>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</si>
  <si>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</si>
  <si>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</si>
  <si>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</si>
  <si>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</si>
  <si>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</si>
  <si>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</si>
  <si>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</si>
  <si>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</si>
  <si>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</si>
  <si>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</si>
  <si>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</si>
  <si>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</si>
  <si>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</si>
  <si>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</si>
  <si>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</si>
  <si>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</si>
  <si>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</si>
  <si>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</si>
  <si>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</si>
  <si>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</si>
  <si>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</si>
  <si>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</si>
  <si>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</si>
  <si>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</si>
  <si>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</si>
  <si>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</si>
  <si>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</si>
  <si>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</si>
  <si>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</si>
  <si>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</si>
  <si>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</si>
  <si>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</si>
  <si>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</si>
  <si>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</si>
  <si>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</si>
  <si>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</si>
  <si>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</si>
  <si>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</si>
  <si>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</si>
  <si>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</si>
  <si>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</si>
  <si>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</si>
  <si>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</si>
  <si>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</si>
  <si>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</si>
  <si>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</si>
  <si>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</si>
  <si>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</si>
  <si>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</si>
  <si>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</si>
  <si>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</si>
  <si>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</si>
  <si>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</si>
  <si>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</si>
  <si>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</si>
  <si>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</si>
  <si>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</si>
  <si>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</si>
  <si>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</si>
  <si>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</si>
  <si>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</si>
  <si>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</si>
  <si>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</si>
  <si>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</si>
  <si>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</si>
  <si>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</si>
  <si>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</si>
  <si>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</si>
  <si>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</si>
  <si>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</si>
  <si>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</si>
  <si>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</si>
  <si>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</si>
  <si>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</si>
  <si>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</si>
  <si>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</si>
  <si>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</si>
  <si>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</si>
  <si>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</si>
  <si>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</si>
  <si>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</si>
  <si>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</si>
  <si>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</si>
  <si>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</si>
  <si>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</si>
  <si>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</si>
  <si>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</si>
  <si>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</si>
  <si>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</si>
  <si>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</si>
  <si>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</si>
  <si>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</si>
  <si>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</si>
  <si>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</si>
  <si>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</si>
  <si>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</si>
  <si>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</si>
  <si>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</si>
  <si>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</si>
  <si>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</si>
  <si>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</si>
  <si>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</si>
  <si>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</si>
  <si>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</si>
  <si>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</si>
  <si>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</si>
  <si>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</si>
  <si>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</si>
  <si>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</si>
  <si>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</si>
  <si>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</si>
  <si>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</si>
  <si>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</si>
  <si>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</si>
  <si>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</si>
  <si>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</si>
  <si>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</si>
  <si>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</si>
  <si>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</si>
  <si>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</si>
  <si>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</si>
  <si>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</si>
  <si>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</si>
  <si>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</si>
  <si>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</si>
  <si>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</si>
  <si>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</si>
  <si>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</si>
  <si>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</si>
  <si>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</si>
  <si>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</si>
  <si>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</si>
  <si>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</si>
  <si>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</si>
  <si>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</si>
  <si>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</si>
  <si>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</si>
  <si>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</si>
  <si>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</si>
  <si>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</si>
  <si>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</si>
  <si>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</si>
  <si>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</si>
  <si>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</si>
  <si>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</si>
  <si>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</si>
  <si>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</si>
  <si>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</si>
  <si>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</si>
  <si>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</si>
  <si>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</si>
  <si>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</si>
  <si>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</si>
  <si>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</si>
  <si>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</si>
  <si>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</si>
  <si>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</si>
  <si>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</si>
  <si>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</si>
  <si>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</si>
  <si>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</si>
  <si>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</si>
  <si>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</si>
  <si>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</si>
  <si>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</si>
  <si>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</si>
  <si>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</si>
  <si>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</si>
  <si>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</si>
  <si>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</si>
  <si>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</si>
  <si>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</si>
  <si>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</si>
  <si>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</si>
  <si>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</si>
  <si>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</si>
  <si>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</si>
  <si>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</si>
  <si>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</si>
  <si>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</si>
  <si>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</si>
  <si>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</si>
  <si>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</si>
  <si>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</si>
  <si>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</si>
  <si>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</si>
  <si>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</si>
  <si>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</si>
  <si>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</si>
  <si>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</si>
  <si>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</si>
  <si>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</si>
  <si>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</si>
  <si>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</si>
  <si>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</si>
  <si>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</si>
  <si>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</si>
  <si>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</si>
  <si>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</si>
  <si>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</si>
  <si>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</si>
  <si>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</si>
  <si>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</si>
  <si>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</si>
  <si>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</si>
  <si>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</si>
  <si>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</si>
  <si>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</si>
  <si>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</si>
  <si>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</si>
  <si>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</si>
  <si>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</si>
  <si>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</si>
  <si>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</si>
  <si>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</si>
  <si>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</si>
  <si>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</si>
  <si>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</si>
  <si>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</si>
  <si>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</si>
  <si>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</si>
  <si>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</si>
  <si>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</si>
  <si>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</si>
  <si>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</si>
  <si>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</si>
  <si>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</si>
  <si>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</si>
  <si>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</si>
  <si>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</si>
  <si>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</si>
  <si>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</si>
  <si>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</si>
  <si>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</si>
  <si>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</si>
  <si>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</si>
  <si>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</si>
  <si>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</si>
  <si>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</si>
  <si>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</si>
  <si>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</si>
  <si>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</si>
  <si>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</si>
  <si>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</si>
  <si>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</si>
  <si>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</si>
  <si>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</si>
  <si>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</si>
  <si>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</si>
  <si>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</si>
  <si>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</si>
  <si>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</si>
  <si>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</si>
  <si>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</si>
  <si>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</si>
  <si>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</si>
  <si>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</si>
  <si>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</si>
  <si>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</si>
  <si>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</si>
  <si>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</si>
  <si>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</si>
  <si>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</si>
  <si>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</si>
  <si>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</si>
  <si>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</si>
  <si>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</si>
  <si>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</si>
  <si>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</si>
  <si>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</si>
  <si>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</si>
  <si>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</si>
  <si>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</si>
  <si>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</si>
  <si>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</si>
  <si>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</si>
  <si>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</si>
  <si>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</si>
  <si>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</si>
  <si>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</si>
  <si>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</si>
  <si>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</si>
  <si>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</si>
  <si>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</si>
  <si>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</si>
  <si>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</si>
  <si>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</si>
  <si>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</si>
  <si>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</si>
  <si>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</si>
  <si>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</si>
  <si>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</si>
  <si>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</si>
  <si>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</si>
  <si>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</si>
  <si>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</si>
  <si>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</si>
  <si>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</si>
  <si>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</si>
  <si>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</si>
  <si>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</si>
  <si>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</si>
  <si>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</si>
  <si>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</si>
  <si>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</si>
  <si>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</si>
  <si>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</si>
  <si>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</si>
  <si>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</si>
  <si>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</si>
  <si>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</si>
  <si>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</si>
  <si>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</si>
  <si>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</si>
  <si>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</si>
  <si>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</si>
  <si>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</si>
  <si>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</si>
  <si>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</si>
  <si>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</si>
  <si>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</si>
  <si>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</si>
  <si>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</si>
  <si>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</si>
  <si>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</si>
  <si>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</si>
  <si>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</si>
  <si>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</si>
  <si>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</si>
  <si>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</si>
  <si>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</si>
  <si>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</si>
  <si>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</si>
  <si>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</si>
  <si>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</si>
  <si>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</si>
  <si>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</si>
  <si>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</si>
  <si>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</si>
  <si>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</si>
  <si>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</si>
  <si>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</si>
  <si>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</si>
  <si>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</si>
  <si>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</si>
  <si>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</si>
  <si>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</si>
  <si>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</si>
  <si>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</si>
  <si>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</si>
  <si>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</si>
  <si>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</si>
  <si>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</si>
  <si>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</si>
  <si>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</si>
  <si>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</si>
  <si>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</si>
  <si>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</si>
  <si>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</si>
  <si>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</si>
  <si>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</si>
  <si>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</si>
  <si>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</si>
  <si>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</si>
  <si>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</si>
  <si>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</si>
  <si>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</si>
  <si>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</si>
  <si>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</si>
  <si>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</si>
  <si>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</si>
  <si>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</si>
  <si>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</si>
  <si>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</si>
  <si>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</si>
  <si>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</si>
  <si>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</si>
  <si>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</si>
  <si>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</si>
  <si>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</si>
  <si>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</si>
  <si>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</si>
  <si>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</si>
  <si>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</si>
  <si>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</si>
  <si>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</si>
  <si>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</si>
  <si>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</si>
  <si>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</si>
  <si>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</si>
  <si>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</si>
  <si>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</si>
  <si>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</si>
  <si>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</si>
  <si>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</si>
  <si>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</si>
  <si>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</si>
  <si>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</si>
  <si>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</si>
  <si>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</si>
  <si>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</si>
  <si>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</si>
  <si>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</si>
  <si>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</si>
  <si>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</si>
  <si>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</si>
  <si>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</si>
  <si>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</si>
  <si>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</si>
  <si>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</si>
  <si>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</si>
  <si>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</si>
  <si>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</si>
  <si>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</si>
  <si>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</si>
  <si>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</si>
  <si>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</si>
  <si>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</si>
  <si>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</si>
  <si>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</si>
  <si>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</si>
  <si>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</si>
  <si>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</si>
  <si>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</si>
  <si>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</si>
  <si>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</si>
  <si>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</si>
  <si>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</si>
  <si>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</si>
  <si>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</si>
  <si>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</si>
  <si>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</si>
  <si>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</si>
  <si>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</si>
  <si>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</si>
  <si>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</si>
  <si>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</si>
  <si>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</si>
  <si>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</si>
  <si>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</si>
  <si>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</si>
  <si>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</si>
  <si>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</si>
  <si>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</si>
  <si>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</si>
  <si>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</si>
  <si>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</si>
  <si>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</si>
  <si>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</si>
  <si>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</si>
  <si>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</si>
  <si>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</si>
  <si>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</si>
  <si>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</si>
  <si>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</si>
  <si>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</si>
  <si>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</si>
  <si>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</si>
  <si>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</si>
  <si>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</si>
  <si>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</si>
  <si>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</si>
  <si>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</si>
  <si>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</si>
  <si>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</si>
  <si>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</si>
  <si>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</si>
  <si>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</si>
  <si>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</si>
  <si>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</si>
  <si>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</si>
  <si>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</si>
  <si>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</si>
  <si>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</si>
  <si>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</si>
  <si>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</si>
  <si>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</si>
  <si>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</si>
  <si>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</si>
  <si>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</si>
  <si>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</si>
  <si>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</si>
  <si>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</si>
  <si>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</si>
  <si>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</si>
  <si>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</si>
  <si>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</si>
  <si>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</si>
  <si>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</si>
  <si>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</si>
  <si>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</si>
  <si>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</si>
  <si>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</si>
  <si>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</si>
  <si>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</si>
  <si>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</si>
  <si>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</si>
  <si>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</si>
  <si>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</si>
  <si>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</si>
  <si>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</si>
  <si>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</si>
  <si>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</si>
  <si>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</si>
  <si>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</si>
  <si>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</si>
  <si>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</si>
  <si>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</si>
  <si>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</si>
  <si>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</si>
  <si>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</si>
  <si>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</si>
  <si>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</si>
  <si>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</si>
  <si>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</si>
  <si>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</si>
  <si>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</si>
  <si>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</si>
  <si>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</si>
  <si>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</si>
  <si>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</si>
  <si>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</si>
  <si>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</si>
  <si>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</si>
  <si>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</si>
  <si>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</si>
  <si>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</si>
  <si>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</si>
  <si>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</si>
  <si>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</si>
  <si>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</si>
  <si>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</si>
  <si>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</si>
  <si>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</si>
  <si>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</si>
  <si>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</si>
  <si>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</si>
  <si>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</si>
  <si>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</si>
  <si>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</si>
  <si>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</si>
  <si>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</si>
  <si>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</si>
  <si>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</si>
  <si>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</si>
  <si>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</si>
  <si>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</si>
  <si>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</si>
  <si>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</si>
  <si>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</si>
  <si>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</si>
  <si>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</si>
  <si>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</si>
  <si>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</si>
  <si>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</si>
  <si>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</si>
  <si>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</si>
  <si>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</si>
  <si>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</si>
  <si>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</si>
  <si>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</si>
  <si>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</si>
  <si>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</si>
  <si>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</si>
  <si>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</si>
  <si>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</si>
  <si>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</si>
  <si>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</si>
  <si>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</si>
  <si>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</si>
  <si>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</si>
  <si>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</si>
  <si>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</si>
  <si>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</si>
  <si>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</si>
  <si>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</si>
  <si>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</si>
  <si>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</si>
  <si>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</si>
  <si>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</si>
  <si>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</si>
  <si>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</si>
  <si>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</si>
  <si>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</si>
  <si>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</si>
  <si>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</si>
  <si>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</si>
  <si>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</si>
  <si>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</si>
  <si>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</si>
  <si>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</si>
  <si>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</si>
  <si>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</si>
  <si>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</si>
  <si>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</si>
  <si>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</si>
  <si>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</si>
  <si>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</si>
  <si>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</si>
  <si>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</si>
  <si>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</si>
  <si>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</si>
  <si>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</si>
  <si>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</si>
  <si>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</si>
  <si>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</si>
  <si>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</si>
  <si>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</si>
  <si>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</si>
  <si>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</si>
  <si>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</si>
  <si>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</si>
  <si>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</si>
  <si>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</si>
  <si>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</si>
  <si>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</si>
  <si>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</si>
  <si>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</si>
  <si>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</si>
  <si>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</si>
  <si>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</si>
  <si>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</si>
  <si>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</si>
  <si>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</si>
  <si>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</si>
  <si>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</si>
  <si>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</si>
  <si>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</si>
  <si>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</si>
  <si>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</si>
  <si>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</si>
  <si>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</si>
  <si>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</si>
  <si>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</si>
  <si>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</si>
  <si>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</si>
  <si>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</si>
  <si>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</si>
  <si>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</si>
  <si>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</si>
  <si>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</si>
  <si>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</si>
  <si>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</si>
  <si>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</si>
  <si>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</si>
  <si>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</si>
  <si>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</si>
  <si>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</si>
  <si>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</si>
  <si>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</si>
  <si>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</si>
  <si>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</si>
  <si>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</si>
  <si>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</si>
  <si>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</si>
  <si>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</si>
  <si>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</si>
  <si>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</si>
  <si>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</si>
  <si>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</si>
  <si>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</si>
  <si>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</si>
  <si>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</si>
  <si>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</si>
  <si>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</si>
  <si>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</si>
  <si>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</si>
  <si>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</si>
  <si>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</si>
  <si>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</si>
  <si>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</si>
  <si>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</si>
  <si>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</si>
  <si>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</si>
  <si>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</si>
  <si>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</si>
  <si>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</si>
  <si>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</si>
  <si>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</si>
  <si>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</si>
  <si>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</si>
  <si>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</si>
  <si>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</si>
  <si>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</si>
  <si>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</si>
  <si>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</si>
  <si>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</si>
  <si>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</si>
  <si>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</si>
  <si>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</si>
  <si>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</si>
  <si>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</si>
  <si>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</si>
  <si>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</si>
  <si>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</si>
  <si>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</si>
  <si>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</si>
  <si>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</si>
  <si>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</si>
  <si>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</si>
  <si>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</si>
  <si>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</si>
  <si>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</si>
  <si>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</si>
  <si>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</si>
  <si>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</si>
  <si>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</si>
  <si>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</si>
  <si>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</si>
  <si>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</si>
  <si>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</si>
  <si>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</si>
  <si>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</si>
  <si>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</si>
  <si>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</si>
  <si>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</si>
  <si>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</si>
  <si>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</si>
  <si>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</si>
  <si>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</si>
  <si>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</si>
  <si>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</si>
  <si>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</si>
  <si>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</si>
  <si>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</si>
  <si>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</si>
  <si>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</si>
  <si>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</si>
  <si>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</si>
  <si>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</si>
  <si>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</si>
  <si>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</si>
  <si>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</si>
  <si>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</si>
  <si>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</si>
  <si>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</si>
  <si>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</si>
  <si>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</si>
  <si>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</si>
  <si>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</si>
  <si>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</si>
  <si>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</si>
  <si>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</si>
  <si>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</si>
  <si>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</si>
  <si>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</si>
  <si>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</si>
  <si>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</si>
  <si>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</si>
  <si>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</si>
  <si>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</si>
  <si>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</si>
  <si>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</si>
  <si>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</si>
  <si>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</si>
  <si>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</si>
  <si>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</si>
  <si>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</si>
  <si>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</si>
  <si>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</si>
  <si>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</si>
  <si>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</si>
  <si>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</si>
  <si>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</si>
  <si>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</si>
  <si>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</si>
  <si>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</si>
  <si>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</si>
  <si>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</si>
  <si>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</si>
  <si>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</si>
  <si>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</si>
  <si>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</si>
  <si>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</si>
  <si>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</si>
  <si>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</si>
  <si>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</si>
  <si>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</si>
  <si>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</si>
  <si>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</si>
  <si>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</si>
  <si>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</si>
  <si>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</si>
  <si>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</si>
  <si>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</si>
  <si>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</si>
  <si>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</si>
  <si>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</si>
  <si>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</si>
  <si>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</si>
  <si>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</si>
  <si>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</si>
  <si>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</si>
  <si>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</si>
  <si>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</si>
  <si>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</si>
  <si>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</si>
  <si>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</si>
  <si>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</si>
  <si>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</si>
  <si>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</si>
  <si>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</si>
  <si>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</si>
  <si>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</si>
  <si>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</si>
  <si>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</si>
  <si>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</si>
  <si>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</si>
  <si>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</si>
  <si>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</si>
  <si>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</si>
  <si>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</si>
  <si>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</si>
  <si>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</si>
  <si>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</si>
  <si>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</si>
  <si>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</si>
  <si>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</si>
  <si>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</si>
  <si>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</si>
  <si>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</si>
  <si>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</si>
  <si>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</si>
  <si>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</si>
  <si>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</si>
  <si>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</si>
  <si>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</si>
  <si>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</si>
  <si>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</si>
  <si>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</si>
  <si>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</si>
  <si>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</si>
  <si>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</si>
  <si>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</si>
  <si>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</si>
  <si>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</si>
  <si>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</si>
  <si>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</si>
  <si>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</si>
  <si>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</si>
  <si>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</si>
  <si>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</si>
  <si>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</si>
  <si>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</si>
  <si>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</si>
  <si>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</si>
  <si>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</si>
  <si>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</si>
  <si>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</si>
  <si>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</si>
  <si>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</si>
  <si>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</si>
  <si>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</si>
  <si>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</si>
  <si>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</si>
  <si>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</si>
  <si>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</si>
  <si>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</si>
  <si>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</si>
  <si>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</si>
  <si>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</si>
  <si>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</si>
  <si>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</si>
  <si>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</si>
  <si>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</si>
  <si>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</si>
  <si>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</si>
  <si>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</si>
  <si>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</si>
  <si>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</si>
  <si>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</si>
  <si>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</si>
  <si>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</si>
  <si>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</si>
  <si>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</si>
  <si>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</si>
  <si>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</si>
  <si>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</si>
  <si>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</si>
  <si>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</si>
  <si>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</si>
  <si>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</si>
  <si>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</si>
  <si>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</si>
  <si>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</si>
  <si>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</si>
  <si>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</si>
  <si>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</si>
  <si>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</si>
  <si>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</si>
  <si>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</si>
  <si>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</si>
  <si>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</si>
  <si>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</si>
  <si>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</si>
  <si>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</si>
  <si>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</si>
  <si>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</si>
  <si>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</si>
  <si>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</si>
  <si>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</si>
  <si>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</si>
  <si>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</si>
  <si>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</si>
  <si>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</si>
  <si>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</si>
  <si>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</si>
  <si>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</si>
  <si>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</si>
  <si>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</si>
  <si>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</si>
  <si>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</si>
  <si>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</si>
  <si>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</si>
  <si>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</si>
  <si>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</si>
  <si>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</si>
  <si>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</si>
  <si>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</si>
  <si>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</si>
  <si>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</si>
  <si>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</si>
  <si>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</si>
  <si>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</si>
  <si>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</si>
  <si>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</si>
  <si>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</si>
  <si>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</si>
  <si>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</si>
  <si>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</si>
  <si>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</si>
  <si>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</si>
  <si>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</si>
  <si>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</si>
  <si>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</si>
  <si>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</si>
  <si>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</si>
  <si>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</si>
  <si>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</si>
  <si>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</si>
  <si>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</si>
  <si>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</si>
  <si>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</si>
  <si>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</si>
  <si>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</si>
  <si>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</si>
  <si>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</si>
  <si>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</si>
  <si>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</si>
  <si>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</si>
  <si>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</si>
  <si>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</si>
  <si>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</si>
  <si>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</si>
  <si>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</si>
  <si>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</si>
  <si>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</si>
  <si>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</si>
  <si>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</si>
  <si>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</si>
  <si>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</si>
  <si>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</si>
  <si>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</si>
  <si>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</si>
  <si>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</si>
  <si>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</si>
  <si>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</si>
  <si>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</si>
  <si>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</si>
  <si>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</si>
  <si>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</si>
  <si>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</si>
  <si>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</si>
  <si>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</si>
  <si>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</si>
  <si>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</si>
  <si>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</si>
  <si>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</si>
  <si>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</si>
  <si>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</si>
  <si>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</si>
  <si>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</si>
  <si>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</si>
  <si>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</si>
  <si>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</si>
  <si>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</si>
  <si>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</si>
  <si>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</si>
  <si>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</si>
  <si>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</si>
  <si>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</si>
  <si>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</si>
  <si>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</si>
  <si>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</si>
  <si>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</si>
  <si>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</si>
  <si>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</si>
  <si>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</si>
  <si>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</si>
  <si>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</si>
  <si>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</si>
  <si>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</si>
  <si>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</si>
  <si>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</si>
  <si>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</si>
  <si>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</si>
  <si>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</si>
  <si>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</si>
  <si>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</si>
  <si>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</si>
  <si>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</si>
  <si>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</si>
  <si>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</si>
  <si>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</si>
  <si>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</si>
  <si>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</si>
  <si>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</si>
  <si>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</si>
  <si>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</si>
  <si>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</si>
  <si>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</si>
  <si>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</si>
  <si>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</si>
  <si>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</si>
  <si>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</si>
  <si>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</si>
  <si>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</si>
  <si>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</si>
  <si>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</si>
  <si>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</si>
  <si>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</si>
  <si>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</si>
  <si>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</si>
  <si>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</si>
  <si>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</si>
  <si>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</si>
  <si>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</si>
  <si>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</si>
  <si>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</si>
  <si>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</si>
  <si>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</si>
  <si>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</si>
  <si>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</si>
  <si>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</si>
  <si>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</si>
  <si>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</si>
  <si>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</si>
  <si>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</si>
  <si>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</si>
  <si>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</si>
  <si>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</si>
  <si>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</si>
  <si>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</si>
  <si>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</si>
  <si>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</si>
  <si>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</si>
  <si>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</si>
  <si>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</si>
  <si>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</si>
  <si>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</si>
  <si>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</si>
  <si>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</si>
  <si>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</si>
  <si>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</si>
  <si>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</si>
  <si>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</si>
  <si>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</si>
  <si>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</si>
  <si>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</si>
  <si>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</si>
  <si>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</si>
  <si>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</si>
  <si>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</si>
  <si>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</si>
  <si>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</si>
  <si>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</si>
  <si>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</si>
  <si>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</si>
  <si>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</si>
  <si>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</si>
  <si>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</si>
  <si>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</si>
  <si>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</si>
  <si>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</si>
  <si>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</si>
  <si>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</si>
  <si>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</si>
  <si>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</si>
  <si>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</si>
  <si>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</si>
  <si>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</si>
  <si>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</si>
  <si>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</si>
  <si>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</si>
  <si>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</si>
  <si>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</si>
  <si>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</si>
  <si>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</si>
  <si>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</si>
  <si>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</si>
  <si>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</si>
  <si>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</si>
  <si>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</si>
  <si>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</si>
  <si>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</si>
  <si>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</si>
  <si>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</si>
  <si>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</si>
  <si>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</si>
  <si>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</si>
  <si>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</si>
  <si>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</si>
  <si>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</si>
  <si>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</si>
  <si>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</si>
  <si>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</si>
  <si>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</si>
  <si>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</si>
  <si>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</si>
  <si>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</si>
  <si>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</si>
  <si>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</si>
  <si>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</si>
  <si>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</si>
  <si>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</si>
  <si>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</si>
  <si>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</si>
  <si>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</si>
  <si>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</si>
  <si>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</si>
  <si>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</si>
  <si>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</si>
  <si>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</si>
  <si>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</si>
  <si>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</si>
  <si>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</si>
  <si>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</si>
  <si>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</si>
  <si>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</si>
  <si>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</si>
  <si>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</si>
  <si>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</si>
  <si>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</si>
  <si>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</si>
  <si>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</si>
  <si>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</si>
  <si>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</si>
  <si>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</si>
  <si>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</si>
  <si>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</si>
  <si>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</si>
  <si>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</si>
  <si>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</si>
  <si>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</si>
  <si>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</si>
  <si>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</si>
  <si>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</si>
  <si>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</si>
  <si>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</si>
  <si>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</si>
  <si>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</si>
  <si>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</si>
  <si>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</si>
  <si>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</si>
  <si>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</si>
  <si>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</si>
  <si>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</si>
  <si>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</si>
  <si>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</si>
  <si>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</si>
  <si>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</si>
  <si>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</si>
  <si>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</si>
  <si>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</si>
  <si>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</si>
  <si>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</si>
  <si>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</si>
  <si>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</si>
  <si>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</si>
  <si>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</si>
  <si>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</si>
  <si>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</si>
  <si>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</si>
  <si>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</si>
  <si>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</si>
  <si>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</si>
  <si>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</si>
  <si>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</si>
  <si>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</si>
  <si>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</si>
  <si>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</si>
  <si>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</si>
  <si>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</si>
  <si>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</si>
  <si>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</si>
  <si>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</si>
  <si>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</si>
  <si>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</si>
  <si>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</si>
  <si>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</si>
  <si>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</si>
  <si>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</si>
  <si>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</si>
  <si>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</si>
  <si>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</si>
  <si>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</si>
  <si>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</si>
  <si>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</si>
  <si>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</si>
  <si>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</si>
  <si>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</si>
  <si>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</si>
  <si>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</si>
  <si>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</si>
  <si>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</si>
  <si>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</si>
  <si>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</si>
  <si>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</si>
  <si>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</si>
  <si>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</si>
  <si>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</si>
  <si>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</si>
  <si>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</si>
  <si>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</si>
  <si>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</si>
  <si>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</si>
  <si>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</si>
  <si>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</si>
  <si>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</si>
  <si>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</si>
  <si>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</si>
  <si>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</si>
  <si>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</si>
  <si>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</si>
  <si>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</si>
  <si>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</si>
  <si>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</si>
  <si>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</si>
  <si>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</si>
  <si>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</si>
  <si>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</si>
  <si>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</si>
  <si>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</si>
  <si>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</si>
  <si>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</si>
  <si>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</si>
  <si>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</si>
  <si>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</si>
  <si>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</si>
  <si>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</si>
  <si>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</si>
  <si>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</si>
  <si>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</si>
  <si>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</si>
  <si>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</si>
  <si>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</si>
  <si>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</si>
  <si>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</si>
  <si>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</si>
  <si>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</si>
  <si>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</si>
  <si>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</si>
  <si>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</si>
  <si>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</si>
  <si>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</si>
  <si>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</si>
  <si>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</si>
  <si>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</si>
  <si>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</si>
  <si>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</si>
  <si>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</si>
  <si>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</si>
  <si>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</si>
  <si>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</si>
  <si>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</si>
  <si>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</si>
  <si>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</si>
  <si>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</si>
  <si>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</si>
  <si>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</si>
  <si>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</si>
  <si>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</si>
  <si>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</si>
  <si>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</si>
  <si>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</si>
  <si>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</si>
  <si>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</si>
  <si>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</si>
  <si>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</si>
  <si>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</si>
  <si>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</si>
  <si>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</si>
  <si>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</si>
  <si>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</si>
  <si>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</si>
  <si>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</si>
  <si>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</si>
  <si>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</si>
  <si>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</si>
  <si>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</si>
  <si>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</si>
  <si>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</si>
  <si>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</si>
  <si>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</si>
  <si>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</si>
  <si>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</si>
  <si>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</si>
  <si>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</si>
  <si>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</si>
  <si>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</si>
  <si>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</si>
  <si>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</si>
  <si>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</si>
  <si>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</si>
  <si>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</si>
  <si>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</si>
  <si>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</si>
  <si>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</si>
  <si>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</si>
  <si>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</si>
  <si>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</si>
  <si>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</si>
  <si>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</si>
  <si>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</si>
  <si>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</si>
  <si>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</si>
  <si>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</si>
  <si>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</si>
  <si>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</si>
  <si>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</si>
  <si>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</si>
  <si>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</si>
  <si>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</si>
  <si>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</si>
  <si>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</si>
  <si>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</si>
  <si>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</si>
  <si>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</si>
  <si>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</si>
  <si>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</si>
  <si>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</si>
  <si>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</si>
  <si>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</si>
  <si>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</si>
  <si>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</si>
  <si>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</si>
  <si>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</si>
  <si>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</si>
  <si>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</si>
  <si>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</si>
  <si>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</si>
  <si>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</si>
  <si>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</si>
  <si>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</si>
  <si>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</si>
  <si>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</si>
  <si>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</si>
  <si>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</si>
  <si>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</si>
  <si>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</si>
  <si>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</si>
  <si>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</si>
  <si>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</si>
  <si>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</si>
  <si>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</si>
  <si>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</si>
  <si>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</si>
  <si>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</si>
  <si>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</si>
  <si>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</si>
  <si>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</si>
  <si>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</si>
  <si>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</si>
  <si>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</si>
  <si>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</si>
  <si>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</si>
  <si>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</si>
  <si>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</si>
  <si>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</si>
  <si>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</si>
  <si>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</si>
  <si>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</si>
  <si>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</si>
  <si>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</si>
  <si>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</si>
  <si>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</si>
  <si>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</si>
  <si>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</si>
  <si>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</si>
  <si>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</si>
  <si>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</si>
  <si>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</si>
  <si>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</si>
  <si>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</si>
  <si>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</si>
  <si>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</si>
  <si>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</si>
  <si>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</si>
  <si>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</si>
  <si>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</si>
  <si>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</si>
  <si>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</si>
  <si>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</si>
  <si>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</si>
  <si>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</si>
  <si>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</si>
  <si>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</si>
  <si>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</si>
  <si>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</si>
  <si>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</si>
  <si>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</si>
  <si>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</si>
  <si>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</si>
  <si>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</si>
  <si>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</si>
  <si>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</si>
  <si>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</si>
  <si>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</si>
  <si>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</si>
  <si>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</si>
  <si>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</si>
  <si>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</si>
  <si>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</si>
  <si>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</si>
  <si>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</si>
  <si>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</si>
  <si>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</si>
  <si>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</si>
  <si>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</si>
  <si>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</si>
  <si>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</si>
  <si>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</si>
  <si>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</si>
  <si>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</si>
  <si>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</si>
  <si>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</si>
  <si>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</si>
  <si>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</si>
  <si>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</si>
  <si>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</si>
  <si>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</si>
  <si>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</si>
  <si>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</si>
  <si>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</si>
  <si>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</si>
  <si>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</si>
  <si>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</si>
  <si>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</si>
  <si>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</si>
  <si>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</si>
  <si>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</si>
  <si>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</si>
  <si>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</si>
  <si>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</si>
  <si>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</si>
  <si>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</si>
  <si>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</si>
  <si>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</si>
  <si>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</si>
  <si>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</si>
  <si>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</si>
  <si>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</si>
  <si>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</si>
  <si>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</si>
  <si>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</si>
  <si>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</si>
  <si>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</si>
  <si>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</si>
  <si>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</si>
  <si>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</si>
  <si>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</si>
  <si>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</si>
  <si>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</si>
  <si>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</si>
  <si>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</si>
  <si>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</si>
  <si>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</si>
  <si>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</si>
  <si>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</si>
  <si>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</si>
  <si>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</si>
  <si>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</si>
  <si>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</si>
  <si>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</si>
  <si>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</si>
  <si>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</si>
  <si>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</si>
  <si>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</si>
  <si>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</si>
  <si>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</si>
  <si>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</si>
  <si>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</si>
  <si>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</si>
  <si>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</si>
  <si>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</si>
  <si>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</si>
  <si>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</si>
  <si>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</si>
  <si>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</si>
  <si>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</si>
  <si>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</si>
  <si>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</si>
  <si>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</si>
  <si>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</si>
  <si>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</si>
  <si>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</si>
  <si>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</si>
  <si>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</si>
  <si>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</si>
  <si>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</si>
  <si>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</si>
  <si>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</si>
  <si>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</si>
  <si>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</si>
  <si>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</si>
  <si>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</si>
  <si>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</si>
  <si>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</si>
  <si>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</si>
  <si>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</si>
  <si>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</si>
  <si>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</si>
  <si>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</si>
  <si>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</si>
  <si>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</si>
  <si>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</si>
  <si>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</si>
  <si>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</si>
  <si>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</si>
  <si>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</si>
  <si>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</si>
  <si>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</si>
  <si>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</si>
  <si>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</si>
  <si>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</si>
  <si>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</si>
  <si>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</si>
  <si>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</si>
  <si>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</si>
  <si>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</si>
  <si>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</si>
  <si>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</si>
  <si>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</si>
  <si>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</si>
  <si>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</si>
  <si>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</si>
  <si>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</si>
  <si>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</si>
  <si>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</si>
  <si>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</si>
  <si>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</si>
  <si>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</si>
  <si>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</si>
  <si>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</si>
  <si>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</si>
  <si>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</si>
  <si>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</si>
  <si>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</si>
  <si>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</si>
  <si>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</si>
  <si>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</si>
  <si>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</si>
  <si>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</si>
  <si>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</si>
  <si>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</si>
  <si>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</si>
  <si>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</si>
  <si>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</si>
  <si>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</si>
  <si>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</si>
  <si>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</si>
  <si>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</si>
  <si>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</si>
  <si>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</si>
  <si>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</si>
  <si>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</si>
  <si>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</si>
  <si>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</si>
  <si>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</si>
  <si>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</si>
  <si>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</si>
  <si>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</si>
  <si>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</si>
  <si>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</si>
  <si>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</si>
  <si>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</si>
  <si>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</si>
  <si>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</si>
  <si>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</si>
  <si>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</si>
  <si>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</si>
  <si>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</si>
  <si>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</si>
  <si>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</si>
  <si>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</si>
  <si>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</si>
  <si>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</si>
  <si>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</si>
  <si>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</si>
  <si>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</si>
  <si>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</si>
  <si>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</si>
  <si>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</si>
  <si>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</si>
  <si>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</si>
  <si>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</si>
  <si>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</si>
  <si>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</si>
  <si>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</si>
  <si>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</si>
  <si>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</si>
  <si>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</si>
  <si>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</si>
  <si>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</si>
  <si>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</si>
  <si>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</si>
  <si>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</si>
  <si>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</si>
  <si>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</si>
  <si>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</si>
  <si>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</si>
  <si>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</si>
  <si>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</si>
  <si>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</si>
  <si>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</si>
  <si>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</si>
  <si>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</si>
  <si>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</si>
  <si>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</si>
  <si>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</si>
  <si>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</si>
  <si>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</si>
  <si>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</si>
  <si>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</si>
  <si>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</si>
  <si>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</si>
  <si>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</si>
  <si>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</si>
  <si>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</si>
  <si>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</si>
  <si>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</si>
  <si>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</si>
  <si>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</si>
  <si>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</si>
  <si>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</si>
  <si>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</si>
  <si>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</si>
  <si>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</si>
  <si>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</si>
  <si>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</si>
  <si>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</si>
  <si>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</si>
  <si>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</si>
  <si>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</si>
  <si>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</si>
  <si>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</si>
  <si>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</si>
  <si>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</si>
  <si>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</si>
  <si>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</si>
  <si>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</si>
  <si>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</si>
  <si>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</si>
  <si>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</si>
  <si>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</si>
  <si>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</si>
  <si>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</si>
  <si>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</si>
  <si>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</si>
  <si>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</si>
  <si>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</si>
  <si>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</si>
  <si>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</si>
  <si>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</si>
  <si>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</si>
  <si>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</si>
  <si>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</si>
  <si>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</si>
  <si>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</si>
  <si>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</si>
  <si>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</si>
  <si>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</si>
  <si>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</si>
  <si>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</si>
  <si>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</si>
  <si>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</si>
  <si>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</si>
  <si>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</si>
  <si>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</si>
  <si>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</si>
  <si>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</si>
  <si>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</si>
  <si>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</si>
  <si>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</si>
  <si>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</si>
  <si>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</si>
  <si>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</si>
  <si>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</si>
  <si>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</si>
  <si>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</si>
  <si>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</si>
  <si>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</si>
  <si>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</si>
  <si>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</si>
  <si>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</si>
  <si>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</si>
  <si>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</si>
  <si>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</si>
  <si>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</si>
  <si>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</si>
  <si>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</si>
  <si>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</si>
  <si>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</si>
  <si>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</si>
  <si>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</si>
  <si>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</si>
  <si>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</si>
  <si>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</si>
  <si>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</si>
  <si>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</si>
  <si>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</si>
  <si>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</si>
  <si>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</si>
  <si>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</si>
  <si>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</si>
  <si>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</si>
  <si>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</si>
  <si>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</si>
  <si>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</si>
  <si>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</si>
  <si>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</si>
  <si>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</si>
  <si>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</si>
  <si>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</si>
  <si>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</si>
  <si>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</si>
  <si>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</si>
  <si>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</si>
  <si>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</si>
  <si>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</si>
  <si>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</si>
  <si>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</si>
  <si>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</si>
  <si>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</si>
  <si>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</si>
  <si>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</si>
  <si>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</si>
  <si>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</si>
  <si>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</si>
  <si>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</si>
  <si>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</si>
  <si>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</si>
  <si>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</si>
  <si>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</si>
  <si>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</si>
  <si>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</si>
  <si>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</si>
  <si>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</si>
  <si>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</si>
  <si>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</si>
  <si>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</si>
  <si>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</si>
  <si>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</si>
  <si>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</si>
  <si>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</si>
  <si>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</si>
  <si>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</si>
  <si>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</si>
  <si>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</si>
  <si>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</si>
  <si>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</si>
  <si>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</si>
  <si>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</si>
  <si>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</si>
  <si>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</si>
  <si>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</si>
  <si>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</si>
  <si>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</si>
  <si>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</si>
  <si>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</si>
  <si>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</si>
  <si>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</si>
  <si>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</si>
  <si>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</si>
  <si>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</si>
  <si>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</si>
  <si>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</si>
  <si>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</si>
  <si>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</si>
  <si>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</si>
  <si>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</si>
  <si>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</si>
  <si>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</si>
  <si>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</si>
  <si>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</si>
  <si>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</si>
  <si>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</si>
  <si>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</si>
  <si>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</si>
  <si>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</si>
  <si>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</si>
  <si>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</si>
  <si>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</si>
  <si>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</si>
  <si>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</si>
  <si>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</si>
  <si>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</si>
  <si>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</si>
  <si>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</si>
  <si>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</si>
  <si>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</si>
  <si>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</si>
  <si>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</si>
  <si>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</si>
  <si>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</si>
  <si>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</si>
  <si>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</si>
  <si>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</si>
  <si>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</si>
  <si>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</si>
  <si>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</si>
  <si>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</si>
  <si>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</si>
  <si>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</si>
  <si>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</si>
  <si>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</si>
  <si>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</si>
  <si>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</si>
  <si>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</si>
  <si>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</si>
  <si>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</si>
  <si>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</si>
  <si>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</si>
  <si>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</si>
  <si>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</si>
  <si>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</si>
  <si>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</si>
  <si>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</si>
  <si>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</si>
  <si>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</si>
  <si>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</si>
  <si>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</si>
  <si>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</si>
  <si>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</si>
  <si>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</si>
  <si>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</si>
  <si>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</si>
  <si>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</si>
  <si>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</si>
  <si>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</si>
  <si>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</si>
  <si>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</si>
  <si>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</si>
  <si>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</si>
  <si>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</si>
  <si>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</si>
  <si>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</si>
  <si>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</si>
  <si>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</si>
  <si>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</si>
  <si>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</si>
  <si>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</si>
  <si>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</si>
  <si>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</si>
  <si>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</si>
  <si>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</si>
  <si>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</si>
  <si>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</si>
  <si>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</si>
  <si>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</si>
  <si>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</si>
  <si>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</si>
  <si>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</si>
  <si>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</si>
  <si>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</si>
  <si>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</si>
  <si>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</si>
  <si>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</si>
  <si>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</si>
  <si>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</si>
  <si>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</si>
  <si>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</si>
  <si>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</si>
  <si>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</si>
  <si>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</si>
  <si>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</si>
  <si>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</si>
  <si>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</si>
  <si>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</si>
  <si>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</si>
  <si>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</si>
  <si>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</si>
  <si>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</si>
  <si>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</si>
  <si>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</si>
  <si>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</si>
  <si>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</si>
  <si>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</si>
  <si>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</si>
  <si>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</si>
  <si>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</si>
  <si>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</si>
  <si>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</si>
  <si>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</si>
  <si>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</si>
  <si>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</si>
  <si>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</si>
  <si>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</si>
  <si>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</si>
  <si>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</si>
  <si>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</si>
  <si>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</si>
  <si>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</si>
  <si>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</si>
  <si>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</si>
  <si>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</si>
  <si>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</si>
  <si>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</si>
  <si>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</si>
  <si>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</si>
  <si>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</si>
  <si>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</si>
  <si>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</si>
  <si>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</si>
  <si>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</si>
  <si>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</si>
  <si>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</si>
  <si>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</si>
  <si>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</si>
  <si>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</si>
  <si>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</si>
  <si>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</si>
  <si>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</si>
  <si>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</si>
  <si>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</si>
  <si>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</si>
  <si>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</si>
  <si>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</si>
  <si>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</si>
  <si>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</si>
  <si>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</si>
  <si>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</si>
  <si>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</si>
  <si>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</si>
  <si>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</si>
  <si>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</si>
  <si>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</si>
  <si>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</si>
  <si>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</si>
  <si>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</si>
  <si>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</si>
  <si>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</si>
  <si>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</si>
  <si>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</si>
  <si>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</si>
  <si>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</si>
  <si>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</si>
  <si>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</si>
  <si>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</si>
  <si>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</si>
  <si>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</si>
  <si>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</si>
  <si>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</si>
  <si>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</si>
  <si>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</si>
  <si>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</si>
  <si>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</si>
  <si>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</si>
  <si>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</si>
  <si>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</si>
  <si>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</si>
  <si>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</si>
  <si>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</si>
  <si>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</si>
  <si>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</si>
  <si>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</si>
  <si>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</si>
  <si>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</si>
  <si>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</si>
  <si>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</si>
  <si>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</si>
  <si>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</si>
  <si>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</si>
  <si>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</si>
  <si>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</si>
  <si>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</si>
  <si>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</si>
  <si>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</si>
  <si>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</si>
  <si>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</si>
  <si>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</si>
  <si>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</si>
  <si>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</si>
  <si>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</si>
  <si>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</si>
  <si>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</si>
  <si>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</si>
  <si>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</si>
  <si>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</si>
  <si>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</si>
  <si>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</si>
  <si>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</si>
  <si>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</si>
  <si>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</si>
  <si>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</si>
  <si>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</si>
  <si>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</si>
  <si>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</si>
  <si>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</si>
  <si>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</si>
  <si>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</si>
  <si>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</si>
  <si>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</si>
  <si>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</si>
  <si>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</si>
  <si>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</si>
  <si>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</si>
  <si>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</si>
  <si>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</si>
  <si>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</si>
  <si>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</si>
  <si>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</si>
  <si>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</si>
  <si>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</si>
  <si>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</si>
  <si>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</si>
  <si>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</si>
  <si>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</si>
  <si>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</si>
  <si>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</si>
  <si>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</si>
  <si>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</si>
  <si>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</si>
  <si>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</si>
  <si>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</si>
  <si>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</si>
  <si>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</si>
  <si>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</si>
  <si>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</si>
  <si>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</si>
  <si>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</si>
  <si>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</si>
  <si>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</si>
  <si>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</si>
  <si>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</si>
  <si>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</si>
  <si>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</si>
  <si>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</si>
  <si>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</si>
  <si>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</si>
  <si>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</si>
  <si>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</si>
  <si>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</si>
  <si>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</si>
  <si>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</si>
  <si>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</si>
  <si>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</si>
  <si>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</si>
  <si>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</si>
  <si>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</si>
  <si>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</si>
  <si>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</si>
  <si>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</si>
  <si>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</si>
  <si>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</si>
  <si>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</si>
  <si>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</si>
  <si>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</si>
  <si>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</si>
  <si>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</si>
  <si>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</si>
  <si>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</si>
  <si>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</si>
  <si>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</si>
  <si>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</si>
  <si>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</si>
  <si>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</si>
  <si>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</si>
  <si>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</si>
  <si>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</si>
  <si>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</si>
  <si>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</si>
  <si>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</si>
  <si>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</si>
  <si>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</si>
  <si>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</si>
  <si>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</si>
  <si>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</si>
  <si>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</si>
  <si>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</si>
  <si>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</si>
  <si>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</si>
  <si>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</si>
  <si>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</si>
  <si>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</si>
  <si>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</si>
  <si>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</si>
  <si>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</si>
  <si>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</si>
  <si>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</si>
  <si>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</si>
  <si>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</si>
  <si>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</si>
  <si>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</si>
  <si>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</si>
  <si>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</si>
  <si>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</si>
  <si>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</si>
  <si>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</si>
  <si>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</si>
  <si>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</si>
  <si>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</si>
  <si>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</si>
  <si>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</si>
  <si>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</si>
  <si>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</si>
  <si>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</si>
  <si>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</si>
  <si>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</si>
  <si>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</si>
  <si>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</si>
  <si>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</si>
  <si>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</si>
  <si>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</si>
  <si>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</si>
  <si>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</si>
  <si>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</si>
  <si>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</si>
  <si>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</si>
  <si>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</si>
  <si>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</si>
  <si>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</si>
  <si>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</si>
  <si>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</si>
  <si>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</si>
  <si>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</si>
  <si>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</si>
  <si>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</si>
  <si>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</si>
  <si>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</si>
  <si>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</si>
  <si>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</si>
  <si>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</si>
  <si>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</si>
  <si>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</si>
  <si>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</si>
  <si>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</si>
  <si>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</si>
  <si>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</si>
  <si>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</si>
  <si>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</si>
  <si>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</si>
  <si>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</si>
  <si>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</si>
  <si>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</si>
  <si>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</si>
  <si>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</si>
  <si>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</si>
  <si>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</si>
  <si>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</si>
  <si>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</si>
  <si>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</si>
  <si>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</si>
  <si>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</si>
  <si>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</si>
  <si>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</si>
  <si>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</si>
  <si>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</si>
  <si>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</si>
  <si>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</si>
  <si>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</si>
  <si>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</si>
  <si>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</si>
  <si>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</si>
  <si>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</si>
  <si>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</si>
  <si>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</si>
  <si>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</si>
  <si>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</si>
  <si>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</si>
  <si>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</si>
  <si>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</si>
  <si>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</si>
  <si>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</si>
  <si>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</si>
  <si>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</si>
  <si>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</si>
  <si>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</si>
  <si>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</si>
  <si>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</si>
  <si>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</si>
  <si>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</si>
  <si>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</si>
  <si>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</si>
  <si>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</si>
  <si>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</si>
  <si>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</si>
  <si>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</si>
  <si>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</si>
  <si>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</si>
  <si>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</si>
  <si>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</si>
  <si>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</si>
  <si>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</si>
  <si>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</si>
  <si>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</si>
  <si>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</si>
  <si>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</si>
  <si>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</si>
  <si>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</si>
  <si>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</si>
  <si>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</si>
  <si>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</si>
  <si>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</si>
  <si>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</si>
  <si>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</si>
  <si>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</si>
  <si>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</si>
  <si>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</si>
  <si>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</si>
  <si>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</si>
  <si>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</si>
  <si>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</si>
  <si>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</si>
  <si>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</si>
  <si>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</si>
  <si>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</si>
  <si>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</si>
  <si>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</si>
  <si>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</si>
  <si>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</si>
  <si>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</si>
  <si>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</si>
  <si>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</si>
  <si>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</si>
  <si>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</si>
  <si>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</si>
  <si>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</si>
  <si>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</si>
  <si>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</si>
  <si>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</si>
  <si>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</si>
  <si>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</si>
  <si>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</si>
  <si>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</si>
  <si>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</si>
  <si>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</si>
  <si>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</si>
  <si>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</si>
  <si>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</si>
  <si>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</si>
  <si>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</si>
  <si>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</si>
  <si>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</si>
  <si>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</si>
  <si>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</si>
  <si>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</si>
  <si>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</si>
  <si>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</si>
  <si>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</si>
  <si>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</si>
  <si>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</si>
  <si>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</si>
  <si>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</si>
  <si>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</si>
  <si>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</si>
  <si>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</si>
  <si>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</si>
  <si>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</si>
  <si>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</si>
  <si>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</si>
  <si>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</si>
  <si>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</si>
  <si>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</si>
  <si>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</si>
  <si>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</si>
  <si>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</si>
  <si>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</si>
  <si>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</si>
  <si>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</si>
  <si>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</si>
  <si>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</si>
  <si>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</si>
  <si>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</si>
  <si>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</si>
  <si>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</si>
  <si>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</si>
  <si>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</si>
  <si>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</si>
  <si>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</si>
  <si>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</si>
  <si>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</si>
  <si>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</si>
  <si>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</si>
  <si>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</si>
  <si>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</si>
  <si>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</si>
  <si>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</si>
  <si>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</si>
  <si>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</si>
  <si>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</si>
  <si>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</si>
  <si>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</si>
  <si>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</si>
  <si>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</si>
  <si>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</si>
  <si>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</si>
  <si>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</si>
  <si>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</si>
  <si>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</si>
  <si>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</si>
  <si>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</si>
  <si>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</si>
  <si>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</si>
  <si>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</si>
  <si>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</si>
  <si>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</si>
  <si>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</si>
  <si>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</si>
  <si>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</si>
  <si>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</si>
  <si>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</si>
  <si>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</si>
  <si>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</si>
  <si>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</si>
  <si>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</si>
  <si>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</si>
  <si>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</si>
  <si>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</si>
  <si>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</si>
  <si>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</si>
  <si>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</si>
  <si>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</si>
  <si>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</si>
  <si>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</si>
  <si>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</si>
  <si>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</si>
  <si>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</si>
  <si>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</si>
  <si>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</si>
  <si>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</si>
  <si>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</si>
  <si>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</si>
  <si>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</si>
  <si>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</si>
  <si>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</si>
  <si>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</si>
  <si>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</si>
  <si>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</si>
  <si>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</si>
  <si>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</si>
  <si>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</si>
  <si>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</si>
  <si>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</si>
  <si>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</si>
  <si>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</si>
  <si>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</si>
  <si>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</si>
  <si>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</si>
  <si>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</si>
  <si>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</si>
  <si>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</si>
  <si>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</si>
  <si>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</si>
  <si>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</si>
  <si>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</si>
  <si>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</si>
  <si>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</si>
  <si>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</si>
  <si>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</si>
  <si>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</si>
  <si>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</si>
  <si>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</si>
  <si>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</si>
  <si>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</si>
  <si>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</si>
  <si>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</si>
  <si>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</si>
  <si>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</si>
  <si>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</si>
  <si>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</si>
  <si>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</si>
  <si>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</si>
  <si>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</si>
  <si>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</si>
  <si>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</si>
  <si>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</si>
  <si>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</si>
  <si>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</si>
  <si>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</si>
  <si>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</si>
  <si>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</si>
  <si>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</si>
  <si>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</si>
  <si>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</si>
  <si>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</si>
  <si>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</si>
  <si>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</si>
  <si>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</si>
  <si>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</si>
  <si>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</si>
  <si>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</si>
  <si>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</si>
  <si>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</si>
  <si>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</si>
  <si>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</si>
  <si>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</si>
  <si>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</si>
  <si>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</si>
  <si>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</si>
  <si>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</si>
  <si>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</si>
  <si>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</si>
  <si>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</si>
  <si>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</si>
  <si>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</si>
  <si>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</si>
  <si>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</si>
  <si>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</si>
  <si>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</si>
  <si>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</si>
  <si>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</si>
  <si>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</si>
  <si>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</si>
  <si>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</si>
  <si>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</si>
  <si>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</si>
  <si>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</si>
  <si>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</si>
  <si>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</si>
  <si>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</si>
  <si>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</si>
  <si>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</si>
  <si>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</si>
  <si>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</si>
  <si>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</si>
  <si>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</si>
  <si>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</si>
  <si>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</si>
  <si>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</si>
  <si>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</si>
  <si>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</si>
  <si>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</si>
  <si>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</si>
  <si>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</si>
  <si>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</si>
  <si>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</si>
  <si>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</si>
  <si>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</si>
  <si>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</si>
  <si>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</si>
  <si>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</si>
  <si>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</si>
  <si>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</si>
  <si>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</si>
  <si>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</si>
  <si>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</si>
  <si>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</si>
  <si>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</si>
  <si>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</si>
  <si>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</si>
  <si>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</si>
  <si>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</si>
  <si>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</si>
  <si>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</si>
  <si>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</si>
  <si>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</si>
  <si>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</si>
  <si>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</si>
  <si>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</si>
  <si>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</si>
  <si>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</si>
  <si>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</si>
  <si>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</si>
  <si>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</si>
  <si>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</si>
  <si>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</si>
  <si>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</si>
  <si>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</si>
  <si>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</si>
  <si>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</si>
  <si>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</si>
  <si>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</si>
  <si>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</si>
  <si>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</si>
  <si>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</si>
  <si>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</si>
  <si>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</si>
  <si>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</si>
  <si>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</si>
  <si>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</si>
  <si>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</si>
  <si>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</si>
  <si>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</si>
  <si>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</si>
  <si>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</si>
  <si>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</si>
  <si>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</si>
  <si>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</si>
  <si>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</si>
  <si>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</si>
  <si>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</si>
  <si>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</si>
  <si>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</si>
  <si>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</si>
  <si>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</si>
  <si>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</si>
  <si>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</si>
  <si>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</si>
  <si>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</si>
  <si>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</si>
  <si>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</si>
  <si>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</si>
  <si>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</si>
  <si>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</si>
  <si>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</si>
  <si>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</si>
  <si>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</si>
  <si>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</si>
  <si>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</si>
  <si>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</si>
  <si>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</si>
  <si>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</si>
  <si>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</si>
  <si>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</si>
  <si>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</si>
  <si>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</si>
  <si>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</si>
  <si>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</si>
  <si>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</si>
  <si>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</si>
  <si>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</si>
  <si>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</si>
  <si>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</si>
  <si>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</si>
  <si>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</si>
  <si>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</si>
  <si>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</si>
  <si>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</si>
  <si>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</si>
  <si>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</si>
  <si>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</si>
  <si>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</si>
  <si>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</si>
  <si>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</si>
  <si>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</si>
  <si>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</si>
  <si>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</si>
  <si>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</si>
  <si>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</si>
  <si>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</si>
  <si>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</si>
  <si>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</si>
  <si>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</si>
  <si>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</si>
  <si>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</si>
  <si>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</si>
  <si>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</si>
  <si>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</si>
  <si>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</si>
  <si>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</si>
  <si>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</si>
  <si>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</si>
  <si>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</si>
  <si>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</si>
  <si>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</si>
  <si>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</si>
  <si>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</si>
  <si>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</si>
  <si>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</si>
  <si>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</si>
  <si>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</si>
  <si>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</si>
  <si>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</si>
  <si>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</si>
  <si>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</si>
  <si>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</si>
  <si>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</si>
  <si>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</si>
  <si>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</si>
  <si>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</si>
  <si>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</si>
  <si>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</si>
  <si>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</si>
  <si>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</si>
  <si>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</si>
  <si>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</si>
  <si>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</si>
  <si>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</si>
  <si>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</si>
  <si>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</si>
  <si>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</si>
  <si>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</si>
  <si>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</si>
  <si>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</si>
  <si>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</si>
  <si>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</si>
  <si>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</si>
  <si>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</si>
  <si>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</si>
  <si>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</si>
  <si>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</si>
  <si>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</si>
  <si>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</si>
  <si>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</si>
  <si>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</si>
  <si>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</si>
  <si>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</si>
  <si>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</si>
  <si>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</si>
  <si>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</si>
  <si>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</si>
  <si>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</si>
  <si>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</si>
  <si>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</si>
  <si>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</si>
  <si>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</si>
  <si>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</si>
  <si>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</si>
  <si>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</si>
  <si>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</si>
  <si>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</si>
  <si>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</si>
  <si>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</si>
  <si>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</si>
  <si>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</si>
  <si>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</si>
  <si>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</si>
  <si>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</si>
  <si>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</si>
  <si>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</si>
  <si>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</si>
  <si>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</si>
  <si>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</si>
  <si>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</si>
  <si>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</si>
  <si>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</si>
  <si>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</si>
  <si>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</si>
  <si>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</si>
  <si>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</si>
  <si>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</si>
  <si>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</si>
  <si>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</si>
  <si>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</si>
  <si>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</si>
  <si>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</si>
  <si>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</si>
  <si>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</si>
  <si>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</si>
  <si>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</si>
  <si>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</si>
  <si>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</si>
  <si>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</si>
  <si>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</si>
  <si>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</si>
  <si>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</si>
  <si>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</si>
  <si>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</si>
  <si>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</si>
  <si>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</si>
  <si>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</si>
  <si>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</si>
  <si>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</si>
  <si>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</si>
  <si>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</si>
  <si>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</si>
  <si>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</si>
  <si>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</si>
  <si>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</si>
  <si>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</si>
  <si>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</si>
  <si>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</si>
  <si>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</si>
  <si>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</si>
  <si>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</si>
  <si>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</si>
  <si>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</si>
  <si>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</si>
  <si>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</si>
  <si>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</si>
  <si>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</si>
  <si>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</si>
  <si>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</si>
  <si>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</si>
  <si>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</si>
  <si>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</si>
  <si>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</si>
  <si>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</si>
  <si>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</si>
  <si>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</si>
  <si>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</si>
  <si>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</si>
  <si>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</si>
  <si>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</si>
  <si>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</si>
  <si>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</si>
  <si>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</si>
  <si>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</si>
  <si>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</si>
  <si>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</si>
  <si>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</si>
  <si>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</si>
  <si>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</si>
  <si>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</si>
  <si>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</si>
  <si>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</si>
  <si>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</si>
  <si>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</si>
  <si>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</si>
  <si>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</si>
  <si>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</si>
  <si>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</si>
  <si>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</si>
  <si>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</si>
  <si>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</si>
  <si>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</si>
  <si>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</si>
  <si>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</si>
  <si>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</si>
  <si>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</si>
  <si>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</si>
  <si>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</si>
  <si>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</si>
  <si>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</si>
  <si>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</si>
  <si>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</si>
  <si>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</si>
  <si>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</si>
  <si>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</si>
  <si>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</si>
  <si>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</si>
  <si>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</si>
  <si>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</si>
  <si>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</si>
  <si>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</si>
  <si>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</si>
  <si>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</si>
  <si>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</si>
  <si>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</si>
  <si>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</si>
  <si>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</si>
  <si>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</si>
  <si>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</si>
  <si>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</si>
  <si>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</si>
  <si>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</si>
  <si>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</si>
  <si>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</si>
  <si>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</si>
  <si>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</si>
  <si>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</si>
  <si>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</si>
  <si>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</si>
  <si>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</si>
  <si>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</si>
  <si>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</si>
  <si>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</si>
  <si>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</si>
  <si>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</si>
  <si>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</si>
  <si>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</si>
  <si>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</si>
  <si>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</si>
  <si>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</si>
  <si>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</si>
  <si>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</si>
  <si>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</si>
  <si>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</si>
  <si>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</si>
  <si>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</si>
  <si>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</si>
  <si>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</si>
  <si>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</si>
  <si>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</si>
  <si>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</si>
  <si>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</si>
  <si>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</si>
  <si>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</si>
  <si>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</si>
  <si>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</si>
  <si>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</si>
  <si>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</si>
  <si>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</si>
  <si>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</si>
  <si>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</si>
  <si>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</si>
  <si>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</si>
  <si>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</si>
  <si>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</si>
  <si>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</si>
  <si>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</si>
  <si>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</si>
  <si>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</si>
  <si>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</si>
  <si>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</si>
  <si>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</si>
  <si>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</si>
  <si>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</si>
  <si>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</si>
  <si>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</si>
  <si>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</si>
  <si>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</si>
  <si>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</si>
  <si>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</si>
  <si>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</si>
  <si>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</si>
  <si>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</si>
  <si>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</si>
  <si>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</si>
  <si>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</si>
  <si>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</si>
  <si>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</si>
  <si>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</si>
  <si>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</si>
  <si>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</si>
  <si>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</si>
  <si>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</si>
  <si>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</si>
  <si>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</si>
  <si>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</si>
  <si>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</si>
  <si>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</si>
  <si>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</si>
  <si>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</si>
  <si>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</si>
  <si>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</si>
  <si>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</si>
  <si>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</si>
  <si>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</si>
  <si>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</si>
  <si>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</si>
  <si>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</si>
  <si>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</si>
  <si>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</si>
  <si>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</si>
  <si>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</si>
  <si>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</si>
  <si>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</si>
  <si>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</si>
  <si>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</si>
  <si>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</si>
  <si>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</si>
  <si>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</si>
  <si>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</si>
  <si>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</si>
  <si>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</si>
  <si>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</si>
  <si>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</si>
  <si>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</si>
  <si>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</si>
  <si>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</si>
  <si>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</si>
  <si>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</si>
  <si>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</si>
  <si>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</si>
  <si>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</si>
  <si>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</si>
  <si>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</si>
  <si>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</si>
  <si>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</si>
  <si>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</si>
  <si>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</si>
  <si>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</si>
  <si>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</si>
  <si>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</si>
  <si>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</si>
  <si>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</si>
  <si>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</si>
  <si>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</si>
  <si>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</si>
  <si>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</si>
  <si>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</si>
  <si>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</si>
  <si>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</si>
  <si>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</si>
  <si>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</si>
  <si>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</si>
  <si>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</si>
  <si>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</si>
  <si>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</si>
  <si>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</si>
  <si>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</si>
  <si>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</si>
  <si>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</si>
  <si>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</si>
  <si>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</si>
  <si>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</si>
  <si>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</si>
  <si>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</si>
  <si>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</si>
  <si>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</si>
  <si>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</si>
  <si>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</si>
  <si>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</si>
  <si>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</si>
  <si>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</si>
  <si>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</si>
  <si>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</si>
  <si>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</si>
  <si>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</si>
  <si>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</si>
  <si>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</si>
  <si>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</si>
  <si>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</si>
  <si>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</si>
  <si>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</si>
  <si>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</si>
  <si>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</si>
  <si>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</si>
  <si>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</si>
  <si>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</si>
  <si>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</si>
  <si>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</si>
  <si>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</si>
  <si>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</si>
  <si>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</si>
  <si>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</si>
  <si>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</si>
  <si>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</si>
  <si>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</si>
  <si>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</si>
  <si>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</si>
  <si>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</si>
  <si>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</si>
  <si>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</si>
  <si>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</si>
  <si>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</si>
  <si>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</si>
  <si>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</si>
  <si>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</si>
  <si>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</si>
  <si>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</si>
  <si>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</si>
  <si>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</si>
  <si>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</si>
  <si>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</si>
  <si>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</si>
  <si>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</si>
  <si>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</si>
  <si>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</si>
  <si>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</si>
  <si>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</si>
  <si>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</si>
  <si>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</si>
  <si>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</si>
  <si>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</si>
  <si>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</si>
  <si>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</si>
  <si>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</si>
  <si>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</si>
  <si>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</si>
  <si>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</si>
  <si>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</si>
  <si>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</si>
  <si>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</si>
  <si>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</si>
  <si>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</si>
  <si>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</si>
  <si>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</si>
  <si>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</si>
  <si>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</si>
  <si>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</si>
  <si>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</si>
  <si>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</si>
  <si>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</si>
  <si>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</si>
  <si>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</si>
  <si>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</si>
  <si>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</si>
  <si>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</si>
  <si>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</si>
  <si>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</si>
  <si>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</si>
  <si>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</si>
  <si>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</si>
  <si>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</si>
  <si>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</si>
  <si>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</si>
  <si>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</si>
  <si>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</si>
  <si>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</si>
  <si>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</si>
  <si>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</si>
  <si>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</si>
  <si>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</si>
  <si>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</si>
  <si>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</si>
  <si>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</si>
  <si>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</si>
  <si>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</si>
  <si>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</si>
  <si>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</si>
  <si>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</si>
  <si>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</si>
  <si>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</si>
  <si>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</si>
  <si>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</si>
  <si>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</si>
  <si>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</si>
  <si>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</si>
  <si>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</si>
  <si>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</si>
  <si>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</si>
  <si>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</si>
  <si>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</si>
  <si>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</si>
  <si>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</si>
  <si>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</si>
  <si>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</si>
  <si>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</si>
  <si>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</si>
  <si>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</si>
  <si>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</si>
  <si>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</si>
  <si>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</si>
  <si>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</si>
  <si>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</si>
  <si>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</si>
  <si>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</si>
  <si>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</si>
  <si>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</si>
  <si>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</si>
  <si>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</si>
  <si>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</si>
  <si>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</si>
  <si>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</si>
  <si>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</si>
  <si>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</si>
  <si>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</si>
  <si>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</si>
  <si>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</si>
  <si>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</si>
  <si>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</si>
  <si>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</si>
  <si>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</si>
  <si>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</si>
  <si>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</si>
  <si>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</si>
  <si>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</si>
  <si>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</si>
  <si>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</si>
  <si>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</si>
  <si>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</si>
  <si>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</si>
  <si>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</si>
  <si>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</si>
  <si>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</si>
  <si>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</si>
  <si>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</si>
  <si>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</si>
  <si>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</si>
  <si>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</si>
  <si>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</si>
  <si>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</si>
  <si>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</si>
  <si>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</si>
  <si>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</si>
  <si>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</si>
  <si>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</si>
  <si>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</si>
  <si>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</si>
  <si>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</si>
  <si>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</si>
  <si>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</si>
  <si>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</si>
  <si>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</si>
  <si>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</si>
  <si>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</si>
  <si>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</si>
  <si>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</si>
  <si>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</si>
  <si>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</si>
  <si>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</si>
  <si>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</si>
  <si>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</si>
  <si>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</si>
  <si>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</si>
  <si>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</si>
  <si>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</si>
  <si>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</si>
  <si>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</si>
  <si>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</si>
  <si>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</si>
  <si>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</si>
  <si>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</si>
  <si>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</si>
  <si>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</si>
  <si>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</si>
  <si>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</si>
  <si>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</si>
  <si>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</si>
  <si>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</si>
  <si>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</si>
  <si>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</si>
  <si>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</si>
  <si>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</si>
  <si>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</si>
  <si>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</si>
  <si>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</si>
  <si>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</si>
  <si>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</si>
  <si>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</si>
  <si>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</si>
  <si>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</si>
  <si>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</si>
  <si>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</si>
  <si>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</si>
  <si>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</si>
  <si>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</si>
  <si>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</si>
  <si>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</si>
  <si>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</si>
  <si>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</si>
  <si>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</si>
  <si>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</si>
  <si>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</si>
  <si>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</si>
  <si>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</si>
  <si>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</si>
  <si>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</si>
  <si>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</si>
  <si>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</si>
  <si>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</si>
  <si>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</si>
  <si>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</si>
  <si>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</si>
  <si>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</si>
  <si>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</si>
  <si>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</si>
  <si>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</si>
  <si>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</si>
  <si>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</si>
  <si>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</si>
  <si>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</si>
  <si>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</si>
  <si>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</si>
  <si>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</si>
  <si>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</si>
  <si>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</si>
  <si>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</si>
  <si>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</si>
  <si>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</si>
  <si>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</si>
  <si>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</si>
  <si>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</si>
  <si>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</si>
  <si>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</si>
  <si>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</si>
  <si>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</si>
  <si>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</si>
  <si>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</si>
  <si>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</si>
  <si>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</si>
  <si>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</si>
  <si>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</si>
  <si>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</si>
  <si>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</si>
  <si>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</si>
  <si>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</si>
  <si>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</si>
  <si>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</si>
  <si>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</si>
  <si>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</si>
  <si>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</si>
  <si>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</si>
  <si>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</si>
  <si>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</si>
  <si>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</si>
  <si>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</si>
  <si>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</si>
  <si>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</si>
  <si>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</si>
  <si>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</si>
  <si>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</si>
  <si>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</si>
  <si>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</si>
  <si>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</si>
  <si>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</si>
  <si>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</si>
  <si>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</si>
  <si>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</si>
  <si>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</si>
  <si>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</si>
  <si>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</si>
  <si>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</si>
  <si>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</si>
  <si>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</si>
  <si>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</si>
  <si>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</si>
  <si>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</si>
  <si>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</si>
  <si>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</si>
  <si>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</si>
  <si>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</si>
  <si>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</si>
  <si>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</si>
  <si>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</si>
  <si>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</si>
  <si>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</si>
  <si>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</si>
  <si>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</si>
  <si>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</si>
  <si>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</si>
  <si>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</si>
  <si>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</si>
  <si>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</si>
  <si>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</si>
  <si>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</si>
  <si>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</si>
  <si>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</si>
  <si>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</si>
  <si>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</si>
  <si>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</si>
  <si>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</si>
  <si>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</si>
  <si>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</si>
  <si>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</si>
  <si>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</si>
  <si>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</si>
  <si>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</si>
  <si>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</si>
  <si>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</si>
  <si>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</si>
  <si>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</si>
  <si>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</si>
  <si>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</si>
  <si>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</si>
  <si>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</si>
  <si>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</si>
  <si>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</si>
  <si>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</si>
  <si>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</si>
  <si>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</si>
  <si>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</si>
  <si>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</si>
  <si>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</si>
  <si>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</si>
  <si>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</si>
  <si>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</si>
  <si>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</si>
  <si>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</si>
  <si>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</si>
  <si>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</si>
  <si>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</si>
  <si>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</si>
  <si>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</si>
  <si>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</si>
  <si>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</si>
  <si>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</si>
  <si>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</si>
  <si>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</si>
  <si>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</si>
  <si>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</si>
  <si>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</si>
  <si>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</si>
  <si>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</si>
  <si>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</si>
  <si>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</si>
  <si>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</si>
  <si>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</si>
  <si>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</si>
  <si>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</si>
  <si>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</si>
  <si>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</si>
  <si>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</si>
  <si>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</si>
  <si>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</si>
  <si>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</si>
  <si>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</si>
  <si>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</si>
  <si>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</si>
  <si>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</si>
  <si>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</si>
  <si>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</si>
  <si>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</si>
  <si>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</si>
  <si>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</si>
  <si>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</si>
  <si>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</si>
  <si>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</si>
  <si>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</si>
  <si>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</si>
  <si>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</si>
  <si>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</si>
  <si>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</si>
  <si>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</si>
  <si>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</si>
  <si>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</si>
  <si>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</si>
  <si>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</si>
  <si>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</si>
  <si>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</si>
  <si>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</si>
  <si>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</si>
  <si>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</si>
  <si>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</si>
  <si>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</si>
  <si>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</si>
  <si>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</si>
  <si>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</si>
  <si>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</si>
  <si>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</si>
  <si>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</si>
  <si>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</si>
  <si>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</si>
  <si>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</si>
  <si>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</si>
  <si>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</si>
  <si>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</si>
  <si>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</si>
  <si>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</si>
  <si>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</si>
  <si>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</si>
  <si>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</si>
  <si>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</si>
  <si>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</si>
  <si>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</si>
  <si>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</si>
  <si>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</si>
  <si>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</si>
  <si>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</si>
  <si>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</si>
  <si>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</si>
  <si>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</si>
  <si>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</si>
  <si>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</si>
  <si>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</si>
  <si>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</si>
  <si>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</si>
  <si>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</si>
  <si>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</si>
  <si>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</si>
  <si>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</si>
  <si>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</si>
  <si>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</si>
  <si>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</si>
  <si>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</si>
  <si>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</si>
  <si>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</si>
  <si>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</si>
  <si>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</si>
  <si>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</si>
  <si>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</si>
  <si>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</si>
  <si>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</si>
  <si>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</si>
  <si>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</si>
  <si>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</si>
  <si>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</si>
  <si>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</si>
  <si>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</si>
  <si>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</si>
  <si>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</si>
  <si>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</si>
  <si>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</si>
  <si>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</si>
  <si>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</si>
  <si>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</si>
  <si>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</si>
  <si>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</si>
  <si>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</si>
  <si>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</si>
  <si>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</si>
  <si>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</si>
  <si>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</si>
  <si>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</si>
  <si>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</si>
  <si>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</si>
  <si>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</si>
  <si>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</si>
  <si>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</si>
  <si>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</si>
  <si>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</si>
  <si>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</si>
  <si>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</si>
  <si>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</si>
  <si>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</si>
  <si>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</si>
  <si>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</si>
  <si>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</si>
  <si>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</si>
  <si>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</si>
  <si>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</si>
  <si>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</si>
  <si>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</si>
  <si>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</si>
  <si>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</si>
  <si>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</si>
  <si>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</si>
  <si>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</si>
  <si>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</si>
  <si>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</si>
  <si>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</si>
  <si>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</si>
  <si>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</si>
  <si>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</si>
  <si>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</si>
  <si>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</si>
  <si>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</si>
  <si>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</si>
  <si>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</si>
  <si>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</si>
  <si>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</si>
  <si>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</si>
  <si>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</si>
  <si>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</si>
  <si>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</si>
  <si>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</si>
  <si>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</si>
  <si>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</si>
  <si>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</si>
  <si>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</si>
  <si>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</si>
  <si>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</si>
  <si>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</si>
  <si>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</si>
  <si>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</si>
  <si>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</si>
  <si>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</si>
  <si>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</si>
  <si>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</si>
  <si>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</si>
  <si>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</si>
  <si>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</si>
  <si>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</si>
  <si>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</si>
  <si>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</si>
  <si>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</si>
  <si>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</si>
  <si>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</si>
  <si>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</si>
  <si>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</si>
  <si>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</si>
  <si>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</si>
  <si>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</si>
  <si>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</si>
  <si>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</si>
  <si>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</si>
  <si>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</si>
  <si>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</si>
  <si>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</si>
  <si>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</si>
  <si>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</si>
  <si>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</si>
  <si>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</si>
  <si>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</si>
  <si>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</si>
  <si>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</si>
  <si>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</si>
  <si>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</si>
  <si>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</si>
  <si>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</si>
  <si>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</si>
  <si>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</si>
  <si>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</si>
  <si>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</si>
  <si>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</si>
  <si>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</si>
  <si>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</si>
  <si>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</si>
  <si>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</si>
  <si>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</si>
  <si>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</si>
  <si>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</si>
  <si>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</si>
  <si>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</si>
  <si>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</si>
  <si>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</si>
  <si>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</si>
  <si>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</si>
  <si>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</si>
  <si>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</si>
  <si>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</si>
  <si>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</si>
  <si>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</si>
  <si>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</si>
  <si>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</si>
  <si>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</si>
  <si>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</si>
  <si>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</si>
  <si>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</si>
  <si>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</si>
  <si>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</si>
  <si>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</si>
  <si>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</si>
  <si>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</si>
  <si>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</si>
  <si>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</si>
  <si>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</si>
  <si>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</si>
  <si>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</si>
  <si>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</si>
  <si>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</si>
  <si>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</si>
  <si>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</si>
  <si>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</si>
  <si>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</si>
  <si>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</si>
  <si>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</si>
  <si>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</si>
  <si>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</si>
  <si>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</si>
  <si>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</si>
  <si>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</si>
  <si>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</si>
  <si>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</si>
  <si>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</si>
  <si>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</si>
  <si>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</si>
  <si>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</si>
  <si>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</si>
  <si>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</si>
  <si>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</si>
  <si>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</si>
  <si>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</si>
  <si>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</si>
  <si>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</si>
  <si>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</si>
  <si>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</si>
  <si>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</si>
  <si>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</si>
  <si>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</si>
  <si>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</si>
  <si>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</si>
  <si>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</si>
  <si>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</si>
  <si>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</si>
  <si>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</si>
  <si>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</si>
  <si>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</si>
  <si>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</si>
  <si>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</si>
  <si>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</si>
  <si>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</si>
  <si>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</si>
  <si>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</si>
  <si>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</si>
  <si>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</si>
  <si>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</si>
  <si>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</si>
  <si>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</si>
  <si>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</si>
  <si>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</si>
  <si>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</si>
  <si>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</si>
  <si>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</si>
  <si>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</si>
  <si>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</si>
  <si>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</si>
  <si>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</si>
  <si>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</si>
  <si>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</si>
  <si>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</si>
  <si>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</si>
  <si>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</si>
  <si>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</si>
  <si>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</si>
  <si>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</si>
  <si>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</si>
  <si>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</si>
  <si>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</si>
  <si>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</si>
  <si>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</si>
  <si>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</si>
  <si>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</si>
  <si>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</si>
  <si>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</si>
  <si>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</si>
  <si>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</si>
  <si>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</si>
  <si>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</si>
  <si>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</si>
  <si>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</si>
  <si>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</si>
  <si>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</si>
  <si>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</si>
  <si>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</si>
  <si>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</si>
  <si>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</si>
  <si>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</si>
  <si>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</si>
  <si>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</si>
  <si>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</si>
  <si>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</si>
  <si>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</si>
  <si>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</si>
  <si>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</si>
  <si>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</si>
  <si>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</si>
  <si>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</si>
  <si>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</si>
  <si>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</si>
  <si>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</si>
  <si>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</si>
  <si>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</si>
  <si>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</si>
  <si>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</si>
  <si>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</si>
  <si>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</si>
  <si>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</si>
  <si>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</si>
  <si>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</si>
  <si>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</si>
  <si>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</si>
  <si>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</si>
  <si>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</si>
  <si>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</si>
  <si>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</si>
  <si>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</si>
  <si>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</si>
  <si>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</si>
  <si>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</si>
  <si>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</si>
  <si>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</si>
  <si>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</si>
  <si>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</si>
  <si>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</si>
  <si>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</si>
  <si>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</si>
  <si>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</si>
  <si>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</si>
  <si>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</si>
  <si>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</si>
  <si>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</si>
  <si>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</si>
  <si>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</si>
  <si>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</si>
  <si>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</si>
  <si>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</si>
  <si>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</si>
  <si>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</si>
  <si>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</si>
  <si>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</si>
  <si>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</si>
  <si>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</si>
  <si>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</si>
  <si>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</si>
  <si>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</si>
  <si>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</si>
  <si>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</si>
  <si>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</si>
  <si>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</si>
  <si>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</si>
  <si>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</si>
  <si>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</si>
  <si>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</si>
  <si>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</si>
  <si>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</si>
  <si>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</si>
  <si>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</si>
  <si>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</si>
  <si>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</si>
  <si>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</si>
  <si>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</si>
  <si>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</si>
  <si>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</si>
  <si>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</si>
  <si>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</si>
  <si>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</si>
  <si>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</si>
  <si>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</si>
  <si>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</si>
  <si>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</si>
  <si>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</si>
  <si>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</si>
  <si>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</si>
  <si>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</si>
  <si>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</si>
  <si>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</si>
  <si>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</si>
  <si>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</si>
  <si>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</si>
  <si>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</si>
  <si>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</si>
  <si>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</si>
  <si>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</si>
  <si>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</si>
  <si>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</si>
  <si>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</si>
  <si>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</si>
  <si>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</si>
  <si>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</si>
  <si>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</si>
  <si>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</si>
  <si>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</si>
  <si>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</si>
  <si>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</si>
  <si>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</si>
  <si>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</si>
  <si>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</si>
  <si>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</si>
  <si>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</si>
  <si>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</si>
  <si>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</si>
  <si>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</si>
  <si>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</si>
  <si>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</si>
  <si>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</si>
  <si>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</si>
  <si>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</si>
  <si>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</si>
  <si>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</si>
  <si>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</si>
  <si>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</si>
  <si>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</si>
  <si>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</si>
  <si>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</si>
  <si>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</si>
  <si>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</si>
  <si>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</si>
  <si>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</si>
  <si>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</si>
  <si>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</si>
  <si>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</si>
  <si>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</si>
  <si>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</si>
  <si>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</si>
  <si>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</si>
  <si>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</si>
  <si>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</si>
  <si>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</si>
  <si>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</si>
  <si>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</si>
  <si>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</si>
  <si>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</si>
  <si>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</si>
  <si>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</si>
  <si>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</si>
  <si>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</si>
  <si>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</si>
  <si>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</si>
  <si>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</si>
  <si>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</si>
  <si>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</si>
  <si>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</si>
  <si>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</si>
  <si>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</si>
  <si>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</si>
  <si>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</si>
  <si>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</si>
  <si>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</si>
  <si>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</si>
  <si>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</si>
  <si>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</si>
  <si>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</si>
  <si>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</si>
  <si>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</si>
  <si>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</si>
  <si>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</si>
  <si>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</si>
  <si>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</si>
  <si>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</si>
  <si>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</si>
  <si>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</si>
  <si>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</si>
  <si>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</si>
  <si>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</si>
  <si>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</si>
  <si>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</si>
  <si>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</si>
  <si>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</si>
  <si>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</si>
  <si>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</si>
  <si>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</si>
  <si>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</si>
  <si>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</si>
  <si>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</si>
  <si>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</si>
  <si>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</si>
  <si>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</si>
  <si>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</si>
  <si>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</si>
  <si>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</si>
  <si>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</si>
  <si>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</si>
  <si>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</si>
  <si>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</si>
  <si>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</si>
  <si>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</si>
  <si>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</si>
  <si>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</si>
  <si>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</si>
  <si>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</si>
  <si>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</si>
  <si>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</si>
  <si>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</si>
  <si>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</si>
  <si>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</si>
  <si>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</si>
  <si>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</si>
  <si>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</si>
  <si>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</si>
  <si>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</si>
  <si>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</si>
  <si>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</si>
  <si>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</si>
  <si>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</si>
  <si>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</si>
  <si>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</si>
  <si>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</si>
  <si>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</si>
  <si>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</si>
  <si>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</si>
  <si>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</si>
  <si>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</si>
  <si>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</si>
  <si>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</si>
  <si>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</si>
  <si>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</si>
  <si>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</si>
  <si>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</si>
  <si>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</si>
  <si>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</si>
  <si>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</si>
  <si>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</si>
  <si>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</si>
  <si>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</si>
  <si>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</si>
  <si>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</si>
  <si>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</si>
  <si>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</si>
  <si>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</si>
  <si>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</si>
  <si>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</si>
  <si>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</si>
  <si>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</si>
  <si>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</si>
  <si>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</si>
  <si>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</si>
  <si>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</si>
  <si>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</si>
  <si>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</si>
  <si>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</si>
  <si>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</si>
  <si>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</si>
  <si>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</si>
  <si>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</si>
  <si>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</si>
  <si>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</si>
  <si>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</si>
  <si>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</si>
  <si>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</si>
  <si>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</si>
  <si>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</si>
  <si>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</si>
  <si>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</si>
  <si>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</si>
  <si>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</si>
  <si>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</si>
  <si>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</si>
  <si>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</si>
  <si>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</si>
  <si>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</si>
  <si>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</si>
  <si>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</si>
  <si>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</si>
  <si>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</si>
  <si>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</si>
  <si>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</si>
  <si>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</si>
  <si>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</si>
  <si>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</si>
  <si>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</si>
  <si>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</si>
  <si>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</si>
  <si>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</si>
  <si>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</si>
  <si>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</si>
  <si>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</si>
  <si>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</si>
  <si>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</si>
  <si>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</si>
  <si>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</si>
  <si>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</si>
  <si>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</si>
  <si>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</si>
  <si>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</si>
  <si>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</si>
  <si>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</si>
  <si>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</si>
  <si>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</si>
  <si>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</si>
  <si>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</si>
  <si>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</si>
  <si>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</si>
  <si>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</si>
  <si>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</si>
  <si>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</si>
  <si>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</si>
  <si>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</si>
  <si>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</si>
  <si>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</si>
  <si>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</si>
  <si>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</si>
  <si>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</si>
  <si>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</si>
  <si>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</si>
  <si>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</si>
  <si>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</si>
  <si>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</si>
  <si>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</si>
  <si>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</si>
  <si>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</si>
  <si>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</si>
  <si>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</si>
  <si>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</si>
  <si>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</si>
  <si>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</si>
  <si>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</si>
  <si>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</si>
  <si>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</si>
  <si>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</si>
  <si>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</si>
  <si>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</si>
  <si>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</si>
  <si>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</si>
  <si>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</si>
  <si>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</si>
  <si>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</si>
  <si>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</si>
  <si>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</si>
  <si>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</si>
  <si>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</si>
  <si>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</si>
  <si>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</si>
  <si>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</si>
  <si>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</si>
  <si>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</si>
  <si>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</si>
  <si>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</si>
  <si>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</si>
  <si>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</si>
  <si>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</si>
  <si>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</si>
  <si>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</si>
  <si>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</si>
  <si>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</si>
  <si>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</si>
  <si>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</si>
  <si>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</si>
  <si>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</si>
  <si>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</si>
  <si>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</si>
  <si>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</si>
  <si>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</si>
  <si>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</si>
  <si>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</si>
  <si>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</si>
  <si>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</si>
  <si>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</si>
  <si>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</si>
  <si>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</si>
  <si>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</si>
  <si>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</si>
  <si>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</si>
  <si>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</si>
  <si>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</si>
  <si>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</si>
  <si>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</si>
  <si>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</si>
  <si>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</si>
  <si>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</si>
  <si>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</si>
  <si>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</si>
  <si>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</si>
  <si>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</si>
  <si>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</si>
  <si>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</si>
  <si>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</si>
  <si>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</si>
  <si>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</si>
  <si>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</si>
  <si>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</si>
  <si>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</si>
  <si>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</si>
  <si>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</si>
  <si>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</si>
  <si>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</si>
  <si>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</si>
  <si>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</si>
  <si>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</si>
  <si>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</si>
  <si>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</si>
  <si>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</si>
  <si>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</si>
  <si>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</si>
  <si>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</si>
  <si>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</si>
  <si>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</si>
  <si>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</si>
  <si>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</si>
  <si>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</si>
  <si>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</si>
  <si>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</si>
  <si>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</si>
  <si>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</si>
  <si>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</si>
  <si>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</si>
  <si>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</si>
  <si>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</si>
  <si>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</si>
  <si>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</si>
  <si>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</si>
  <si>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</si>
  <si>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</si>
  <si>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</si>
  <si>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</si>
  <si>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</si>
  <si>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</si>
  <si>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</si>
  <si>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</si>
  <si>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</si>
  <si>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</si>
  <si>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</si>
  <si>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</si>
  <si>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</si>
  <si>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</si>
  <si>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</si>
  <si>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</si>
  <si>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</si>
  <si>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</si>
  <si>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</si>
  <si>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</si>
  <si>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</si>
  <si>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</si>
  <si>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</si>
  <si>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</si>
  <si>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</si>
  <si>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</si>
  <si>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</si>
  <si>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</si>
  <si>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</si>
  <si>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</si>
  <si>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</si>
  <si>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</si>
  <si>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</si>
  <si>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</si>
  <si>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</si>
  <si>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</si>
  <si>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</si>
  <si>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</si>
  <si>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</si>
  <si>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</si>
  <si>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</si>
  <si>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</si>
  <si>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</si>
  <si>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</si>
  <si>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</si>
  <si>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</si>
  <si>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</si>
  <si>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</si>
  <si>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</si>
  <si>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</si>
  <si>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</si>
  <si>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</si>
  <si>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</si>
  <si>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</si>
  <si>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</si>
  <si>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</si>
  <si>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</si>
  <si>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</si>
  <si>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</si>
  <si>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</si>
  <si>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</si>
  <si>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</si>
  <si>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</si>
  <si>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</si>
  <si>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</si>
  <si>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</si>
  <si>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</si>
  <si>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</si>
  <si>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</si>
  <si>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</si>
  <si>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</si>
  <si>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</si>
  <si>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</si>
  <si>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</si>
  <si>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</si>
  <si>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</si>
  <si>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</si>
  <si>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</si>
  <si>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</si>
  <si>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</si>
  <si>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</si>
  <si>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</si>
  <si>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</si>
  <si>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</si>
  <si>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</si>
  <si>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</si>
  <si>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</si>
  <si>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</si>
  <si>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</si>
  <si>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</si>
  <si>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</si>
  <si>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</si>
  <si>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</si>
  <si>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</si>
  <si>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</si>
  <si>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</si>
  <si>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</si>
  <si>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</si>
  <si>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</si>
  <si>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</si>
  <si>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</si>
  <si>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</si>
  <si>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</si>
  <si>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</si>
  <si>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</si>
  <si>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</si>
  <si>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</si>
  <si>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</si>
  <si>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</si>
  <si>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</si>
  <si>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</si>
  <si>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</si>
  <si>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</si>
  <si>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</si>
  <si>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</si>
  <si>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</si>
  <si>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</si>
  <si>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</si>
  <si>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</si>
  <si>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</si>
  <si>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</si>
  <si>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</si>
  <si>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</si>
  <si>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</si>
  <si>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</si>
  <si>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</si>
  <si>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</si>
  <si>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</si>
  <si>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</si>
  <si>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</si>
  <si>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</si>
  <si>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</si>
  <si>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</si>
  <si>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</si>
  <si>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</si>
  <si>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</si>
  <si>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</si>
  <si>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</si>
  <si>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</si>
  <si>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</si>
  <si>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</si>
  <si>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</si>
  <si>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</si>
  <si>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</si>
  <si>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</si>
  <si>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</si>
  <si>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</si>
  <si>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</si>
  <si>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</si>
  <si>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</si>
  <si>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</si>
  <si>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</si>
  <si>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</si>
  <si>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</si>
  <si>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</si>
  <si>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</si>
  <si>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</si>
  <si>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</si>
  <si>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</si>
  <si>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</si>
  <si>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</si>
  <si>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</si>
  <si>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</si>
  <si>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</si>
  <si>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</si>
  <si>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</si>
  <si>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</si>
  <si>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</si>
  <si>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</si>
  <si>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</si>
  <si>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</si>
  <si>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</si>
  <si>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</si>
  <si>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</si>
  <si>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</si>
  <si>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</si>
  <si>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</si>
  <si>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</si>
  <si>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</si>
  <si>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</si>
  <si>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</si>
  <si>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</si>
  <si>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</si>
  <si>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</si>
  <si>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</si>
  <si>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</si>
  <si>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</si>
  <si>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</si>
  <si>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</si>
  <si>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</si>
  <si>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</si>
  <si>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</si>
  <si>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</si>
  <si>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</si>
  <si>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</si>
  <si>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</si>
  <si>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</si>
  <si>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</si>
  <si>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</si>
  <si>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</si>
  <si>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</si>
  <si>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</si>
  <si>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</si>
  <si>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</si>
  <si>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</si>
  <si>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</si>
  <si>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</si>
  <si>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</si>
  <si>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</si>
  <si>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</si>
  <si>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</si>
  <si>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</si>
  <si>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</si>
  <si>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</si>
  <si>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</si>
  <si>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</si>
  <si>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</si>
  <si>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</si>
  <si>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</si>
  <si>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</si>
  <si>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</si>
  <si>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</si>
  <si>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</si>
  <si>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</si>
  <si>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</si>
  <si>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</si>
  <si>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</si>
  <si>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</si>
  <si>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</si>
  <si>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</si>
  <si>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</si>
  <si>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</si>
  <si>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</si>
  <si>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</si>
  <si>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</si>
  <si>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</si>
  <si>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</si>
  <si>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</si>
  <si>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</si>
  <si>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</si>
  <si>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</si>
  <si>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</si>
  <si>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</si>
  <si>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</si>
  <si>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</si>
  <si>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</si>
  <si>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</si>
  <si>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</si>
  <si>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</si>
  <si>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</si>
  <si>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</si>
  <si>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</si>
  <si>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</si>
  <si>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</si>
  <si>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</si>
  <si>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</si>
  <si>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</si>
  <si>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</si>
  <si>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</si>
  <si>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</si>
  <si>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</si>
  <si>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</si>
  <si>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</si>
  <si>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</si>
  <si>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</si>
  <si>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</si>
  <si>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</si>
  <si>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</si>
  <si>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</si>
  <si>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</si>
  <si>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</si>
  <si>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</si>
  <si>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</si>
  <si>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</si>
  <si>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</si>
  <si>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</si>
  <si>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</si>
  <si>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</si>
  <si>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</si>
  <si>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</si>
  <si>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</si>
  <si>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</si>
  <si>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</si>
  <si>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</si>
  <si>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</si>
  <si>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</si>
  <si>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</si>
  <si>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</si>
  <si>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</si>
  <si>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</si>
  <si>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</si>
  <si>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</si>
  <si>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</si>
  <si>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</si>
  <si>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</si>
  <si>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</si>
  <si>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</si>
  <si>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</si>
  <si>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</si>
  <si>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</si>
  <si>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</si>
  <si>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</si>
  <si>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</si>
  <si>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</si>
  <si>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</si>
  <si>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</si>
  <si>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</si>
  <si>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</si>
  <si>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</si>
  <si>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</si>
  <si>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</si>
  <si>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</si>
  <si>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</si>
  <si>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</si>
  <si>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</si>
  <si>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</si>
  <si>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</si>
  <si>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</si>
  <si>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</si>
  <si>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</si>
  <si>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</si>
  <si>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</si>
  <si>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</si>
  <si>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</si>
  <si>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</si>
  <si>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</si>
  <si>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</si>
  <si>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</si>
  <si>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</si>
  <si>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</si>
  <si>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</si>
  <si>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</si>
  <si>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</si>
  <si>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</si>
  <si>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</si>
  <si>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</si>
  <si>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</si>
  <si>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</si>
  <si>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</si>
  <si>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</si>
  <si>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</si>
  <si>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</si>
  <si>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</si>
  <si>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</si>
  <si>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</si>
  <si>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</si>
  <si>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</si>
  <si>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</si>
  <si>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</si>
  <si>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</si>
  <si>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</si>
  <si>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</si>
  <si>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</si>
  <si>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</si>
  <si>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</si>
  <si>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</si>
  <si>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</si>
  <si>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</si>
  <si>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</si>
  <si>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</si>
  <si>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</si>
  <si>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</si>
  <si>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</si>
  <si>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</si>
  <si>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</si>
  <si>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</si>
  <si>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</si>
  <si>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</si>
  <si>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</si>
  <si>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</si>
  <si>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</si>
  <si>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</si>
  <si>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</si>
  <si>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</si>
  <si>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</si>
  <si>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</si>
  <si>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</si>
  <si>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</si>
  <si>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</si>
  <si>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</si>
  <si>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</si>
  <si>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</si>
  <si>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</si>
  <si>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</si>
  <si>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</si>
  <si>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</si>
  <si>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</si>
  <si>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</si>
  <si>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</si>
  <si>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</si>
  <si>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</si>
  <si>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</si>
  <si>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</si>
  <si>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</si>
  <si>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</si>
  <si>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</si>
  <si>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</si>
  <si>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</si>
  <si>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</si>
  <si>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</si>
  <si>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</si>
  <si>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</si>
  <si>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</si>
  <si>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</si>
  <si>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</si>
  <si>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</si>
  <si>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</si>
  <si>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</si>
  <si>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</si>
  <si>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</si>
  <si>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</si>
  <si>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</si>
  <si>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</si>
  <si>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</si>
  <si>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</si>
  <si>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</si>
  <si>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</si>
  <si>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</si>
  <si>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</si>
  <si>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</si>
  <si>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</si>
  <si>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</si>
  <si>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</si>
  <si>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</si>
  <si>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</si>
  <si>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</si>
  <si>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</si>
  <si>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</si>
  <si>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</si>
  <si>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</si>
  <si>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</si>
  <si>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</si>
  <si>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</si>
  <si>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</si>
  <si>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</si>
  <si>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</si>
  <si>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</si>
  <si>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</si>
  <si>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</si>
  <si>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</si>
  <si>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</si>
  <si>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</si>
  <si>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</si>
  <si>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</si>
  <si>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</si>
  <si>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</si>
  <si>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</si>
  <si>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</si>
  <si>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</si>
  <si>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</si>
  <si>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</si>
  <si>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</si>
  <si>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</si>
  <si>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</si>
  <si>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</si>
  <si>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</si>
  <si>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</si>
  <si>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</si>
  <si>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</si>
  <si>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</si>
  <si>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</si>
  <si>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</si>
  <si>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</si>
  <si>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</si>
  <si>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</si>
  <si>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</si>
  <si>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</si>
  <si>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</si>
  <si>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</si>
  <si>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</si>
  <si>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</si>
  <si>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</si>
  <si>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</si>
  <si>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</si>
  <si>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</si>
  <si>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</si>
  <si>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</si>
  <si>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</si>
  <si>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</si>
  <si>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</si>
  <si>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</si>
  <si>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</si>
  <si>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</si>
  <si>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</si>
  <si>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</si>
  <si>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</si>
  <si>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</si>
  <si>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</si>
  <si>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</si>
  <si>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</si>
  <si>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</si>
  <si>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</si>
  <si>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</si>
  <si>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</si>
  <si>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</si>
  <si>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</si>
  <si>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</si>
  <si>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</si>
  <si>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</si>
  <si>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</si>
  <si>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</si>
  <si>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</si>
  <si>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</si>
  <si>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</si>
  <si>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</si>
  <si>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</si>
  <si>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</si>
  <si>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</si>
  <si>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</si>
  <si>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</si>
  <si>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</si>
  <si>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</si>
  <si>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</si>
  <si>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</si>
  <si>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</si>
  <si>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</si>
  <si>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</si>
  <si>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</si>
  <si>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</si>
  <si>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</si>
  <si>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</si>
  <si>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</si>
  <si>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</si>
  <si>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</si>
  <si>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</si>
  <si>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</si>
  <si>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</si>
  <si>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</si>
  <si>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</si>
  <si>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</si>
  <si>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</si>
  <si>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</si>
  <si>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</si>
  <si>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</si>
  <si>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</si>
  <si>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</si>
  <si>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</si>
  <si>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</si>
  <si>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</si>
  <si>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</si>
  <si>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</si>
  <si>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</si>
  <si>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</si>
  <si>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</si>
  <si>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</si>
  <si>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</si>
  <si>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</si>
  <si>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</si>
  <si>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</si>
  <si>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</si>
  <si>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</si>
  <si>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</si>
  <si>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</si>
  <si>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</si>
  <si>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</si>
  <si>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</si>
  <si>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</si>
  <si>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</si>
  <si>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</si>
  <si>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</si>
  <si>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</si>
  <si>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</si>
  <si>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</si>
  <si>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</si>
  <si>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</si>
  <si>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</si>
  <si>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</si>
  <si>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</si>
  <si>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</si>
  <si>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</si>
  <si>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</si>
  <si>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</si>
  <si>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</si>
  <si>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</si>
  <si>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</si>
  <si>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</si>
  <si>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</si>
  <si>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</si>
  <si>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</si>
  <si>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</si>
  <si>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</si>
  <si>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</si>
  <si>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</si>
  <si>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</si>
  <si>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</si>
  <si>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</si>
  <si>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</si>
  <si>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</si>
  <si>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</si>
  <si>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</si>
  <si>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</si>
  <si>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</si>
  <si>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</si>
  <si>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</si>
  <si>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</si>
  <si>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</si>
  <si>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</si>
  <si>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</si>
  <si>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</si>
  <si>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</si>
  <si>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</si>
  <si>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</si>
  <si>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</si>
  <si>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</si>
  <si>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</si>
  <si>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</si>
  <si>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</si>
  <si>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</si>
  <si>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</si>
  <si>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</si>
  <si>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</si>
  <si>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</si>
  <si>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</si>
  <si>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</si>
  <si>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</si>
  <si>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</si>
  <si>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</si>
  <si>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</si>
  <si>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</si>
  <si>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</si>
  <si>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</si>
  <si>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</si>
  <si>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</si>
  <si>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</si>
  <si>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</si>
  <si>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</si>
  <si>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</si>
  <si>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</si>
  <si>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</si>
  <si>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</si>
  <si>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</si>
  <si>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</si>
  <si>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</si>
  <si>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</si>
  <si>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</si>
  <si>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</si>
  <si>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</si>
  <si>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</si>
  <si>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</si>
  <si>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</si>
  <si>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</si>
  <si>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</si>
  <si>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</si>
  <si>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</si>
  <si>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</si>
  <si>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</si>
  <si>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</si>
  <si>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</si>
  <si>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</si>
  <si>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</si>
  <si>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</si>
  <si>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</si>
  <si>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</si>
  <si>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</si>
  <si>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</si>
  <si>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</si>
  <si>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</si>
  <si>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</si>
  <si>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</si>
  <si>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</si>
  <si>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</si>
  <si>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</si>
  <si>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</si>
  <si>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</si>
  <si>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</si>
  <si>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</si>
  <si>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</si>
  <si>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</si>
  <si>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</si>
  <si>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</si>
  <si>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</si>
  <si>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</si>
  <si>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</si>
  <si>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</si>
  <si>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</si>
  <si>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</si>
  <si>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</si>
  <si>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</si>
  <si>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</si>
  <si>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</si>
  <si>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</si>
  <si>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</si>
  <si>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</si>
  <si>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</si>
  <si>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</si>
  <si>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</si>
  <si>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</si>
  <si>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</si>
  <si>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</si>
  <si>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</si>
  <si>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</si>
  <si>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</si>
  <si>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</si>
  <si>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</si>
  <si>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</si>
  <si>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</si>
  <si>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</si>
  <si>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</si>
  <si>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</si>
  <si>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</si>
  <si>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</si>
  <si>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</si>
  <si>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</si>
  <si>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</si>
  <si>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</si>
  <si>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</si>
  <si>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</si>
  <si>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</si>
  <si>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</si>
  <si>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</si>
  <si>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</si>
  <si>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</si>
  <si>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</si>
  <si>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</si>
  <si>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</si>
  <si>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</si>
  <si>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</si>
  <si>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</si>
  <si>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</si>
  <si>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</si>
  <si>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</si>
  <si>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</si>
  <si>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</si>
  <si>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</si>
  <si>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</si>
  <si>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</si>
  <si>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</si>
  <si>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</si>
  <si>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</si>
  <si>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</si>
  <si>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</si>
  <si>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</si>
  <si>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</si>
  <si>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</si>
  <si>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</si>
  <si>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</si>
  <si>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</si>
  <si>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</si>
  <si>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</si>
  <si>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</si>
  <si>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</si>
  <si>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</si>
  <si>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</si>
  <si>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</si>
  <si>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</si>
  <si>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</si>
  <si>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</si>
  <si>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</si>
  <si>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</si>
  <si>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</si>
  <si>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</si>
  <si>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</si>
  <si>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</si>
  <si>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</si>
  <si>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</si>
  <si>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</si>
  <si>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</si>
  <si>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</si>
  <si>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</si>
  <si>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</si>
  <si>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</si>
  <si>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</si>
  <si>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</si>
  <si>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</si>
  <si>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</si>
  <si>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</si>
  <si>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</si>
  <si>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</si>
  <si>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</si>
  <si>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</si>
  <si>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</si>
  <si>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</si>
  <si>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</si>
  <si>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</si>
  <si>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</si>
  <si>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</si>
  <si>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</si>
  <si>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</si>
  <si>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</si>
  <si>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</si>
  <si>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</si>
  <si>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</si>
  <si>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</si>
  <si>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</si>
  <si>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</si>
  <si>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</si>
  <si>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</si>
  <si>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</si>
  <si>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</si>
  <si>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</si>
  <si>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</si>
  <si>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</si>
  <si>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</si>
  <si>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</si>
  <si>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</si>
  <si>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</si>
  <si>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</si>
  <si>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</si>
  <si>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</si>
  <si>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</si>
  <si>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</si>
  <si>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</si>
  <si>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</si>
  <si>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</si>
  <si>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</si>
  <si>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</si>
  <si>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</si>
  <si>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</si>
  <si>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</si>
  <si>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</si>
  <si>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</si>
  <si>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</si>
  <si>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</si>
  <si>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</si>
  <si>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</si>
  <si>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</si>
  <si>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</si>
  <si>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</si>
  <si>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</si>
  <si>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</si>
  <si>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</si>
  <si>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</si>
  <si>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</si>
  <si>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</si>
  <si>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</si>
  <si>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</si>
  <si>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</si>
  <si>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</si>
  <si>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</si>
  <si>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</si>
  <si>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</si>
  <si>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</si>
  <si>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</si>
  <si>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</si>
  <si>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</si>
  <si>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</si>
  <si>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</si>
  <si>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</si>
  <si>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</si>
  <si>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</si>
  <si>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</si>
  <si>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</si>
  <si>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</si>
  <si>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</si>
  <si>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</si>
  <si>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</si>
  <si>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</si>
  <si>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</si>
  <si>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</si>
  <si>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</si>
  <si>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</si>
  <si>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</si>
  <si>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</si>
  <si>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</si>
  <si>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</si>
  <si>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</si>
  <si>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</si>
  <si>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</si>
  <si>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</si>
  <si>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</si>
  <si>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</si>
  <si>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</si>
  <si>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</si>
  <si>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</si>
  <si>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</si>
  <si>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</si>
  <si>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</si>
  <si>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</si>
  <si>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</si>
  <si>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</si>
  <si>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</si>
  <si>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</si>
  <si>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</si>
  <si>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</si>
  <si>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</si>
  <si>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</si>
  <si>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</si>
  <si>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</si>
  <si>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</si>
  <si>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</si>
  <si>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</si>
  <si>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</si>
  <si>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</si>
  <si>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</si>
  <si>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</si>
  <si>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</si>
  <si>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</si>
  <si>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</si>
  <si>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</si>
  <si>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</si>
  <si>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</si>
  <si>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</si>
  <si>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</si>
  <si>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</si>
  <si>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</si>
  <si>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</si>
  <si>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</si>
  <si>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</si>
  <si>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</si>
  <si>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</si>
  <si>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</si>
  <si>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</si>
  <si>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</si>
  <si>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</si>
  <si>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</si>
  <si>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</si>
  <si>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</si>
  <si>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</si>
  <si>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</si>
  <si>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</si>
  <si>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</si>
  <si>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</si>
  <si>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</si>
  <si>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</si>
  <si>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</si>
  <si>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</si>
  <si>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</si>
  <si>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</si>
  <si>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</si>
  <si>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</si>
  <si>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</si>
  <si>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</si>
  <si>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</si>
  <si>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</si>
  <si>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</si>
  <si>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</si>
  <si>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</si>
  <si>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</si>
  <si>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</si>
  <si>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</si>
  <si>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</si>
  <si>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</si>
  <si>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</si>
  <si>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</si>
  <si>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</si>
  <si>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</si>
  <si>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</si>
  <si>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</si>
  <si>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</si>
  <si>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</si>
  <si>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</si>
  <si>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</si>
  <si>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</si>
  <si>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</si>
  <si>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</si>
  <si>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</si>
  <si>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</si>
  <si>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</si>
  <si>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</si>
  <si>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</si>
  <si>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</si>
  <si>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</si>
  <si>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</si>
  <si>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</si>
  <si>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</si>
  <si>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</si>
  <si>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</si>
  <si>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</si>
  <si>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</si>
  <si>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</si>
  <si>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</si>
  <si>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</si>
  <si>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</si>
  <si>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</si>
  <si>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</si>
  <si>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</si>
  <si>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</si>
  <si>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</si>
  <si>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</si>
  <si>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</si>
  <si>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</si>
  <si>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</si>
  <si>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</si>
  <si>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</si>
  <si>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</si>
  <si>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</si>
  <si>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</si>
  <si>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</si>
  <si>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</si>
  <si>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</si>
  <si>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</si>
  <si>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</si>
  <si>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</si>
  <si>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</si>
  <si>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</si>
  <si>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</si>
  <si>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</si>
  <si>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</si>
  <si>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</si>
  <si>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</si>
  <si>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</si>
  <si>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</si>
  <si>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</si>
  <si>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</si>
  <si>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</si>
  <si>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</si>
  <si>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</si>
  <si>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</si>
  <si>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</si>
  <si>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</si>
  <si>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</si>
  <si>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</si>
  <si>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</si>
  <si>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</si>
  <si>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</si>
  <si>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</si>
  <si>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</si>
  <si>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</si>
  <si>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</si>
  <si>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</si>
  <si>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</si>
  <si>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</si>
  <si>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</si>
  <si>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</si>
  <si>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</si>
  <si>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</si>
  <si>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</si>
  <si>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</si>
  <si>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</si>
  <si>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</si>
  <si>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</si>
  <si>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</si>
  <si>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</si>
  <si>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</si>
  <si>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</si>
  <si>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</si>
  <si>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</si>
  <si>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</si>
  <si>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</si>
  <si>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</si>
  <si>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</si>
  <si>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</si>
  <si>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</si>
  <si>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</si>
  <si>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</si>
  <si>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</si>
  <si>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</si>
  <si>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</si>
  <si>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</si>
  <si>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</si>
  <si>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</si>
  <si>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</si>
  <si>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</si>
  <si>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</si>
  <si>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</si>
  <si>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</si>
  <si>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</si>
  <si>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</si>
  <si>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</si>
  <si>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</si>
  <si>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</si>
  <si>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</si>
  <si>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</si>
  <si>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</si>
  <si>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</si>
  <si>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</si>
  <si>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</si>
  <si>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</si>
  <si>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</si>
  <si>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</si>
  <si>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</si>
  <si>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</si>
  <si>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</si>
  <si>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</si>
  <si>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</si>
  <si>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</si>
  <si>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</si>
  <si>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</si>
  <si>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</si>
  <si>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</si>
  <si>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</si>
  <si>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</si>
  <si>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</si>
  <si>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</si>
  <si>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</si>
  <si>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</si>
  <si>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</si>
  <si>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</si>
  <si>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</si>
  <si>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</si>
  <si>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</si>
  <si>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</si>
  <si>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</si>
  <si>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</si>
  <si>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</si>
  <si>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</si>
  <si>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</si>
  <si>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</si>
  <si>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</si>
  <si>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</si>
  <si>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</si>
  <si>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</si>
  <si>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</si>
  <si>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</si>
  <si>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</si>
  <si>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</si>
  <si>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</si>
  <si>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</si>
  <si>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</si>
  <si>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</si>
  <si>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</si>
  <si>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</si>
  <si>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</si>
  <si>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</si>
  <si>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</si>
  <si>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</si>
  <si>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</si>
  <si>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</si>
  <si>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</si>
  <si>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</si>
  <si>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</si>
  <si>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</si>
  <si>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</si>
  <si>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</si>
  <si>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</si>
  <si>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</si>
  <si>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</si>
  <si>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</si>
  <si>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</si>
  <si>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</si>
  <si>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</si>
  <si>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</si>
  <si>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</si>
  <si>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</si>
  <si>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</si>
  <si>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</si>
  <si>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</si>
  <si>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</si>
  <si>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</si>
  <si>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</si>
  <si>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</si>
  <si>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</si>
  <si>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</si>
  <si>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</si>
  <si>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</si>
  <si>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</si>
  <si>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</si>
  <si>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</si>
  <si>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</si>
  <si>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</si>
  <si>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</si>
  <si>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</si>
  <si>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</si>
  <si>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</si>
  <si>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</si>
  <si>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</si>
  <si>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</si>
  <si>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</si>
  <si>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</si>
  <si>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</si>
  <si>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</si>
  <si>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</si>
  <si>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</si>
  <si>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</si>
  <si>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</si>
  <si>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</si>
  <si>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</si>
  <si>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</si>
  <si>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</si>
  <si>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</si>
  <si>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</si>
  <si>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</si>
  <si>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</si>
  <si>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</si>
  <si>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</si>
  <si>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</si>
  <si>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</si>
  <si>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</si>
  <si>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</si>
  <si>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</si>
  <si>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</si>
  <si>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</si>
  <si>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</si>
  <si>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</si>
  <si>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</si>
  <si>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</si>
  <si>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</si>
  <si>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</si>
  <si>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</si>
  <si>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</si>
  <si>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</si>
  <si>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</si>
  <si>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</si>
  <si>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</si>
  <si>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</si>
  <si>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</si>
  <si>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</si>
  <si>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</si>
  <si>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</si>
  <si>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</si>
  <si>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</si>
  <si>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</si>
  <si>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</si>
  <si>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</si>
  <si>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</si>
  <si>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</si>
  <si>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</si>
  <si>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</si>
  <si>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</si>
  <si>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</si>
  <si>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</si>
  <si>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</si>
  <si>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</si>
  <si>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</si>
  <si>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</si>
  <si>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</si>
  <si>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</si>
  <si>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</si>
  <si>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</si>
  <si>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</si>
  <si>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</si>
  <si>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</si>
  <si>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</si>
  <si>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</si>
  <si>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</si>
  <si>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</si>
  <si>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</si>
  <si>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</si>
  <si>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</si>
  <si>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</si>
  <si>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</si>
  <si>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</si>
  <si>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</si>
  <si>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</si>
  <si>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</si>
  <si>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</si>
  <si>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</si>
  <si>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</si>
  <si>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</si>
  <si>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</si>
  <si>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</si>
  <si>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</si>
  <si>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</si>
  <si>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</si>
  <si>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</si>
  <si>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</si>
  <si>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</si>
  <si>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</si>
  <si>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</si>
  <si>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</si>
  <si>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</si>
  <si>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</si>
  <si>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</si>
  <si>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</si>
  <si>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</si>
  <si>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</si>
  <si>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</si>
  <si>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</si>
  <si>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</si>
  <si>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</si>
  <si>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</si>
  <si>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</si>
  <si>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</si>
  <si>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</si>
  <si>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</si>
  <si>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</si>
  <si>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</si>
  <si>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</si>
  <si>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</si>
  <si>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</si>
  <si>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</si>
  <si>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</si>
  <si>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</si>
  <si>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</si>
  <si>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</si>
  <si>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</si>
  <si>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</si>
  <si>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</si>
  <si>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</si>
  <si>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</si>
  <si>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</si>
  <si>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</si>
  <si>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</si>
  <si>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</si>
  <si>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</si>
  <si>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</si>
  <si>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</si>
  <si>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</si>
  <si>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</si>
  <si>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</si>
  <si>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</si>
  <si>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</si>
  <si>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</si>
  <si>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</si>
  <si>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</si>
  <si>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</si>
  <si>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</si>
  <si>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</si>
  <si>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</si>
  <si>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</si>
  <si>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</si>
  <si>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</si>
  <si>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</si>
  <si>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</si>
  <si>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</si>
  <si>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</si>
  <si>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</si>
  <si>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</si>
  <si>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</si>
  <si>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</si>
  <si>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</si>
  <si>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</si>
  <si>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</si>
  <si>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</si>
  <si>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</si>
  <si>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</si>
  <si>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</si>
  <si>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</si>
  <si>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</si>
  <si>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</si>
  <si>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</si>
  <si>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</si>
  <si>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</si>
  <si>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</si>
  <si>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</si>
  <si>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</si>
  <si>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</si>
  <si>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</si>
  <si>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</si>
  <si>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</si>
  <si>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</si>
  <si>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</si>
  <si>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</si>
  <si>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</si>
  <si>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</si>
  <si>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</si>
  <si>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</si>
  <si>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</si>
  <si>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</si>
  <si>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</si>
  <si>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</si>
  <si>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</si>
  <si>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</si>
  <si>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</si>
  <si>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</si>
  <si>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</si>
  <si>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</si>
  <si>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</si>
  <si>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</si>
  <si>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</si>
  <si>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</si>
  <si>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</si>
  <si>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</si>
  <si>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</si>
  <si>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</si>
  <si>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</si>
  <si>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</si>
  <si>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</si>
  <si>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</si>
  <si>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</si>
  <si>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</si>
  <si>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</si>
  <si>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</si>
  <si>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</si>
  <si>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</si>
  <si>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</si>
  <si>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</si>
  <si>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</si>
  <si>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</si>
  <si>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</si>
  <si>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</si>
  <si>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</si>
  <si>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</si>
  <si>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</si>
  <si>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</si>
  <si>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</si>
  <si>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</si>
  <si>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</si>
  <si>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</si>
  <si>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</si>
  <si>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</si>
  <si>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</si>
  <si>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</si>
  <si>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</si>
  <si>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</si>
  <si>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</si>
  <si>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</si>
  <si>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</si>
  <si>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</si>
  <si>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</si>
  <si>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</si>
  <si>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</si>
  <si>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</si>
  <si>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</si>
  <si>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</si>
  <si>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</si>
  <si>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</si>
  <si>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</si>
  <si>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</si>
  <si>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</si>
  <si>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</si>
  <si>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</si>
  <si>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</si>
  <si>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</si>
  <si>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</si>
  <si>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</si>
  <si>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</si>
  <si>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</si>
  <si>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</si>
  <si>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</si>
  <si>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</si>
  <si>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</si>
  <si>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</si>
  <si>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</si>
  <si>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</si>
  <si>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</si>
  <si>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</si>
  <si>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</si>
  <si>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</si>
  <si>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</si>
  <si>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</si>
  <si>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</si>
  <si>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</si>
  <si>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</si>
  <si>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</si>
  <si>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</si>
  <si>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</si>
  <si>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</si>
  <si>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</si>
  <si>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</si>
  <si>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</si>
  <si>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</si>
  <si>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</si>
  <si>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</si>
  <si>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</si>
  <si>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</si>
  <si>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</si>
  <si>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</si>
  <si>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</si>
  <si>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</si>
  <si>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</si>
  <si>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</si>
  <si>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</si>
  <si>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</si>
  <si>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</si>
  <si>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</si>
  <si>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</si>
  <si>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</si>
  <si>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</si>
  <si>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</si>
  <si>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</si>
  <si>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</si>
  <si>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</si>
  <si>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</si>
  <si>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</si>
  <si>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</si>
  <si>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</si>
  <si>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</si>
  <si>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</si>
  <si>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</si>
  <si>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</si>
  <si>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</si>
  <si>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</si>
  <si>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</si>
  <si>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</si>
  <si>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</si>
  <si>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</si>
  <si>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</si>
  <si>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</si>
  <si>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</si>
  <si>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</si>
  <si>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</si>
  <si>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</si>
  <si>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</si>
  <si>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</si>
  <si>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</si>
  <si>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</si>
  <si>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</si>
  <si>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</si>
  <si>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</si>
  <si>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</si>
  <si>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</si>
  <si>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</si>
  <si>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</si>
  <si>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</si>
  <si>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</si>
  <si>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</si>
  <si>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</si>
  <si>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</si>
  <si>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</si>
  <si>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</si>
  <si>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</si>
  <si>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</si>
  <si>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</si>
  <si>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</si>
  <si>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</si>
  <si>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</si>
  <si>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</si>
  <si>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</si>
  <si>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</si>
  <si>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</si>
  <si>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</si>
  <si>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</si>
  <si>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</si>
  <si>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</si>
  <si>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</si>
  <si>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</si>
  <si>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</si>
  <si>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</si>
  <si>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</si>
  <si>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</si>
  <si>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</si>
  <si>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</si>
  <si>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</si>
  <si>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</si>
  <si>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</si>
  <si>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</si>
  <si>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</si>
  <si>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</si>
  <si>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</si>
  <si>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</si>
  <si>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</si>
  <si>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</si>
  <si>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</si>
  <si>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</si>
  <si>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</si>
  <si>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</si>
  <si>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</si>
  <si>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</si>
  <si>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</si>
  <si>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</si>
  <si>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</si>
  <si>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</si>
  <si>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</si>
  <si>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</si>
  <si>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</si>
  <si>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</si>
  <si>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</si>
  <si>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</si>
  <si>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</si>
  <si>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</si>
  <si>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</si>
  <si>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</si>
  <si>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</si>
  <si>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</si>
  <si>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</si>
  <si>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</si>
  <si>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</si>
  <si>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</si>
  <si>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</si>
  <si>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</si>
  <si>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</si>
  <si>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</si>
  <si>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</si>
  <si>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</si>
  <si>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</si>
  <si>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</si>
  <si>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</si>
  <si>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</si>
  <si>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</si>
  <si>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</si>
  <si>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</si>
  <si>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</si>
  <si>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</si>
  <si>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</si>
  <si>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</si>
  <si>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</si>
  <si>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</si>
  <si>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</si>
  <si>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</si>
  <si>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</si>
  <si>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</si>
  <si>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</si>
  <si>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</si>
  <si>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</si>
  <si>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</si>
  <si>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</si>
  <si>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</si>
  <si>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</si>
  <si>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</si>
  <si>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</si>
  <si>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</si>
  <si>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</si>
  <si>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</si>
  <si>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</si>
  <si>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</si>
  <si>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</si>
  <si>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</si>
  <si>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</si>
  <si>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</si>
  <si>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</si>
  <si>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</si>
  <si>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</si>
  <si>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</si>
  <si>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</si>
  <si>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</si>
  <si>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</si>
  <si>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</si>
  <si>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</si>
  <si>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</si>
  <si>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</si>
  <si>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</si>
  <si>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</si>
  <si>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</si>
  <si>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</si>
  <si>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</si>
  <si>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</si>
  <si>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</si>
  <si>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</si>
  <si>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</si>
  <si>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</si>
  <si>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</si>
  <si>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</si>
  <si>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</si>
  <si>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</si>
  <si>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</si>
  <si>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</si>
  <si>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</si>
  <si>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</si>
  <si>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</si>
  <si>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</si>
  <si>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</si>
  <si>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</si>
  <si>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</si>
  <si>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</si>
  <si>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</si>
  <si>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</si>
  <si>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</si>
  <si>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</si>
  <si>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</si>
  <si>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</si>
  <si>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</si>
  <si>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</si>
  <si>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</si>
  <si>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</si>
  <si>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</si>
  <si>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</si>
  <si>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</si>
  <si>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</si>
  <si>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</si>
  <si>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</si>
  <si>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</si>
  <si>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</si>
  <si>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</si>
  <si>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</si>
  <si>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</si>
  <si>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</si>
  <si>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</si>
  <si>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</si>
  <si>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</si>
  <si>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</si>
  <si>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</si>
  <si>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</si>
  <si>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</si>
  <si>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</si>
  <si>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</si>
  <si>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</si>
  <si>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</si>
  <si>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</si>
  <si>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</si>
  <si>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</si>
  <si>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</si>
  <si>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</si>
  <si>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</si>
  <si>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</si>
  <si>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</si>
  <si>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</si>
  <si>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</si>
  <si>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</si>
  <si>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</si>
  <si>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</si>
  <si>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</si>
  <si>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</si>
  <si>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</si>
  <si>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</si>
  <si>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</si>
  <si>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</si>
  <si>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</si>
  <si>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</si>
  <si>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</si>
  <si>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</si>
  <si>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</si>
  <si>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</si>
  <si>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</si>
  <si>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</si>
  <si>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</si>
  <si>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</si>
  <si>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</si>
  <si>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</si>
  <si>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</si>
  <si>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</si>
  <si>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</si>
  <si>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</si>
  <si>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</si>
  <si>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</si>
  <si>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</si>
  <si>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</si>
  <si>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</si>
  <si>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</si>
  <si>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</si>
  <si>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</si>
  <si>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</si>
  <si>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</si>
  <si>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</si>
  <si>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</si>
  <si>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</si>
  <si>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</si>
  <si>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</si>
  <si>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</si>
  <si>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</si>
  <si>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</si>
  <si>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</si>
  <si>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</si>
  <si>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</si>
  <si>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</si>
  <si>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</si>
  <si>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</si>
  <si>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</si>
  <si>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</si>
  <si>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</si>
  <si>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</si>
  <si>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</si>
  <si>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</si>
  <si>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</si>
  <si>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</si>
  <si>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</si>
  <si>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</si>
  <si>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</si>
  <si>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</si>
  <si>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</si>
  <si>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</si>
  <si>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</si>
  <si>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</si>
  <si>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</si>
  <si>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</si>
  <si>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</si>
  <si>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</si>
  <si>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</si>
  <si>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</si>
  <si>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</si>
  <si>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</si>
  <si>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</si>
  <si>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</si>
  <si>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</si>
  <si>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</si>
  <si>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</si>
  <si>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</si>
  <si>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</si>
  <si>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</si>
  <si>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</si>
  <si>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</si>
  <si>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</si>
  <si>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</si>
  <si>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</si>
  <si>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</si>
  <si>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</si>
  <si>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</si>
  <si>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</si>
  <si>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</si>
  <si>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</si>
  <si>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</si>
  <si>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</si>
  <si>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</si>
  <si>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</si>
  <si>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</si>
  <si>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</si>
  <si>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</si>
  <si>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</si>
  <si>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</si>
  <si>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</si>
  <si>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</si>
  <si>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</si>
  <si>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</si>
  <si>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</si>
  <si>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</si>
  <si>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</si>
  <si>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</si>
  <si>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</si>
  <si>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</si>
  <si>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</si>
  <si>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</si>
  <si>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</si>
  <si>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</si>
  <si>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</si>
  <si>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</si>
  <si>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</si>
  <si>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</si>
  <si>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</si>
  <si>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</si>
  <si>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</si>
  <si>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</si>
  <si>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</si>
  <si>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</si>
  <si>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</si>
  <si>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</si>
  <si>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</si>
  <si>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</si>
  <si>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</si>
  <si>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</si>
  <si>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</si>
  <si>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</si>
  <si>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</si>
  <si>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</si>
  <si>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</si>
  <si>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</si>
  <si>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</si>
  <si>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</si>
  <si>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</si>
  <si>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</si>
  <si>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</si>
  <si>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</si>
  <si>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</si>
  <si>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</si>
  <si>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</si>
  <si>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</si>
  <si>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</si>
  <si>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</si>
  <si>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</si>
  <si>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</si>
  <si>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</si>
  <si>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</si>
  <si>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</si>
  <si>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</si>
  <si>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</si>
  <si>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</si>
  <si>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</si>
  <si>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</si>
  <si>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</si>
  <si>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</si>
  <si>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</si>
  <si>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</si>
  <si>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</si>
  <si>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</si>
  <si>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</si>
  <si>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</si>
  <si>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</si>
  <si>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</si>
  <si>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</si>
  <si>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</si>
  <si>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</si>
  <si>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</si>
  <si>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</si>
  <si>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</si>
  <si>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</si>
  <si>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</si>
  <si>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</si>
  <si>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</si>
  <si>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</si>
  <si>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</si>
  <si>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</si>
  <si>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</si>
  <si>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</si>
  <si>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</si>
  <si>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</si>
  <si>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</si>
  <si>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</si>
  <si>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</si>
  <si>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</si>
  <si>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</si>
  <si>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</si>
  <si>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</si>
  <si>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</si>
  <si>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</si>
  <si>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</si>
  <si>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</si>
  <si>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</si>
  <si>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</si>
  <si>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</si>
  <si>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</si>
  <si>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</si>
  <si>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</si>
  <si>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</si>
  <si>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</si>
  <si>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</si>
  <si>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</si>
  <si>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</si>
  <si>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</si>
  <si>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</si>
  <si>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</si>
  <si>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</si>
  <si>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</si>
  <si>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</si>
  <si>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</si>
  <si>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</si>
  <si>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</si>
  <si>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</si>
  <si>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</si>
  <si>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</si>
  <si>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</si>
  <si>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</si>
  <si>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</si>
  <si>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</si>
  <si>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</si>
  <si>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</si>
  <si>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</si>
  <si>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</si>
  <si>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</si>
  <si>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</si>
  <si>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</si>
  <si>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</si>
  <si>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</si>
  <si>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</si>
  <si>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</si>
  <si>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</si>
  <si>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</si>
  <si>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</si>
  <si>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</si>
  <si>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</si>
  <si>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</si>
  <si>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</si>
  <si>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</si>
  <si>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</si>
  <si>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</si>
  <si>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</si>
  <si>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</si>
  <si>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</si>
  <si>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</si>
  <si>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</si>
  <si>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</si>
  <si>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</si>
  <si>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</si>
  <si>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</si>
  <si>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</si>
  <si>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</si>
  <si>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</si>
  <si>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</si>
  <si>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</si>
  <si>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</si>
  <si>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</si>
  <si>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</si>
  <si>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</si>
  <si>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</si>
  <si>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</si>
  <si>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</si>
  <si>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</si>
  <si>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</si>
  <si>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</si>
  <si>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</si>
  <si>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</si>
  <si>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</si>
  <si>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</si>
  <si>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</si>
  <si>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</si>
  <si>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</si>
  <si>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</si>
  <si>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</si>
  <si>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</si>
  <si>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</si>
  <si>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</si>
  <si>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</si>
  <si>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</si>
  <si>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</si>
  <si>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</si>
  <si>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</si>
  <si>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</si>
  <si>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</si>
  <si>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</si>
  <si>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</si>
  <si>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</si>
  <si>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</si>
  <si>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</si>
  <si>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</si>
  <si>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</si>
  <si>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</si>
  <si>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</si>
  <si>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</si>
  <si>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</si>
  <si>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</si>
  <si>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</si>
  <si>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</si>
  <si>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</si>
  <si>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</si>
  <si>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</si>
  <si>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</si>
  <si>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</si>
  <si>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</si>
  <si>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</si>
  <si>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</si>
  <si>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</si>
  <si>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</si>
  <si>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</si>
  <si>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</si>
  <si>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</si>
  <si>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</si>
  <si>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</si>
  <si>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</si>
  <si>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</si>
  <si>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</si>
  <si>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</si>
  <si>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</si>
  <si>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</si>
  <si>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</si>
  <si>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</si>
  <si>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</si>
  <si>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</si>
  <si>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</si>
  <si>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</si>
  <si>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</si>
  <si>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</si>
  <si>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</si>
  <si>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</si>
  <si>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</si>
  <si>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</si>
  <si>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</si>
  <si>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</si>
  <si>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</si>
  <si>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</si>
  <si>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</si>
  <si>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</si>
  <si>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</si>
  <si>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</si>
  <si>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</si>
  <si>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</si>
  <si>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</si>
  <si>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</si>
  <si>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</si>
  <si>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</si>
  <si>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</si>
  <si>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</si>
  <si>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</si>
  <si>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</si>
  <si>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</si>
  <si>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</si>
  <si>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</si>
  <si>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</si>
  <si>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</si>
  <si>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</si>
  <si>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</si>
  <si>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</si>
  <si>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</si>
  <si>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</si>
  <si>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</si>
  <si>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</si>
  <si>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</si>
  <si>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</si>
  <si>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</si>
  <si>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</si>
  <si>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</si>
  <si>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</si>
  <si>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</si>
  <si>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</si>
  <si>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</si>
  <si>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</si>
  <si>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</si>
  <si>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</si>
  <si>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</si>
  <si>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</si>
  <si>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</si>
  <si>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</si>
  <si>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</si>
  <si>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</si>
  <si>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</si>
  <si>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</si>
  <si>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</si>
  <si>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</si>
  <si>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</si>
  <si>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</si>
  <si>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</si>
  <si>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</si>
  <si>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</si>
  <si>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</si>
  <si>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</si>
  <si>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</si>
  <si>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</si>
  <si>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</si>
  <si>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</si>
  <si>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</si>
  <si>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</si>
  <si>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</si>
  <si>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</si>
  <si>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</si>
  <si>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</si>
  <si>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</si>
  <si>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</si>
  <si>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</si>
  <si>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</si>
  <si>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</si>
  <si>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</si>
  <si>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</si>
  <si>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</si>
  <si>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</si>
  <si>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</si>
  <si>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</si>
  <si>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</si>
  <si>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</si>
  <si>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</si>
  <si>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</si>
  <si>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</si>
  <si>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</si>
  <si>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</si>
  <si>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</si>
  <si>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</si>
  <si>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</si>
  <si>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</si>
  <si>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</si>
  <si>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</si>
  <si>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</si>
  <si>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</si>
  <si>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</si>
  <si>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</si>
  <si>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</si>
  <si>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</si>
  <si>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</si>
  <si>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</si>
  <si>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</si>
  <si>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</si>
  <si>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</si>
  <si>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</si>
  <si>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</si>
  <si>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</si>
  <si>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</si>
  <si>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</si>
  <si>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</si>
  <si>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</si>
  <si>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</si>
  <si>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</si>
  <si>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</si>
  <si>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</si>
  <si>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</si>
  <si>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</si>
  <si>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</si>
  <si>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</si>
  <si>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</si>
  <si>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</si>
  <si>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</si>
  <si>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</si>
  <si>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</si>
  <si>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</si>
  <si>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</si>
  <si>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</si>
  <si>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</si>
  <si>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</si>
  <si>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</si>
  <si>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</si>
  <si>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</si>
  <si>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</si>
  <si>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</si>
  <si>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</si>
  <si>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</si>
  <si>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</si>
  <si>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</si>
  <si>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</si>
  <si>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</si>
  <si>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</si>
  <si>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</si>
  <si>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</si>
  <si>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</si>
  <si>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</si>
  <si>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</si>
  <si>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</si>
  <si>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</si>
  <si>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</si>
  <si>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</si>
  <si>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</si>
  <si>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</si>
  <si>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</si>
  <si>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</si>
  <si>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</si>
  <si>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</si>
  <si>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</si>
  <si>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</si>
  <si>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</si>
  <si>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</si>
  <si>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</si>
  <si>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</si>
  <si>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</si>
  <si>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</si>
  <si>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</si>
  <si>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</si>
  <si>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</si>
  <si>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</si>
  <si>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</si>
  <si>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</si>
  <si>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</si>
  <si>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</si>
  <si>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</si>
  <si>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</si>
  <si>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</si>
  <si>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</si>
  <si>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</si>
  <si>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</si>
  <si>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</si>
  <si>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</si>
  <si>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</si>
  <si>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</si>
  <si>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</si>
  <si>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</si>
  <si>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</si>
  <si>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</si>
  <si>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</si>
  <si>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</si>
  <si>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</si>
  <si>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</si>
  <si>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</si>
  <si>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</si>
  <si>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</si>
  <si>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</si>
  <si>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</si>
  <si>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</si>
  <si>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</si>
  <si>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</si>
  <si>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</si>
  <si>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</si>
  <si>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</si>
  <si>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</si>
  <si>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</si>
  <si>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</si>
  <si>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</si>
  <si>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</si>
  <si>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</si>
  <si>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</si>
  <si>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</si>
  <si>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</si>
  <si>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</si>
  <si>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</si>
  <si>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</si>
  <si>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</si>
  <si>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</si>
  <si>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</si>
  <si>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</si>
  <si>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</si>
  <si>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</si>
  <si>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</si>
  <si>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</si>
  <si>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</si>
  <si>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</si>
  <si>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</si>
  <si>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</si>
  <si>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</si>
  <si>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</si>
  <si>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</si>
  <si>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</si>
  <si>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</si>
  <si>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</si>
  <si>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</si>
  <si>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</si>
  <si>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</si>
  <si>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</si>
  <si>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</si>
  <si>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</si>
  <si>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</si>
  <si>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</si>
  <si>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</si>
  <si>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</si>
  <si>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</si>
  <si>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</si>
  <si>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</si>
  <si>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</si>
  <si>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</si>
  <si>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</si>
  <si>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</si>
  <si>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</si>
  <si>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</si>
  <si>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</si>
  <si>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</si>
  <si>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</si>
  <si>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</si>
  <si>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</si>
  <si>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</si>
  <si>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</si>
  <si>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</si>
  <si>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</si>
  <si>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</si>
  <si>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</si>
  <si>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</si>
  <si>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</si>
  <si>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</si>
  <si>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</si>
  <si>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</si>
  <si>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</si>
  <si>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</si>
  <si>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</si>
  <si>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</si>
  <si>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</si>
  <si>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</si>
  <si>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</si>
  <si>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</si>
  <si>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</si>
  <si>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</si>
  <si>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</si>
  <si>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</si>
  <si>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</si>
  <si>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</si>
  <si>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</si>
  <si>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</si>
  <si>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</si>
  <si>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</si>
  <si>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</si>
  <si>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</si>
  <si>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</si>
  <si>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</si>
  <si>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</si>
  <si>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</si>
  <si>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</si>
  <si>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</si>
  <si>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</si>
  <si>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</si>
  <si>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</si>
  <si>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</si>
  <si>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</si>
  <si>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</si>
  <si>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</si>
  <si>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</si>
  <si>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</si>
  <si>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</si>
  <si>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</si>
  <si>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</si>
  <si>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</si>
  <si>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</si>
  <si>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</si>
  <si>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</si>
  <si>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</si>
  <si>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</si>
  <si>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</si>
  <si>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</si>
  <si>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</si>
  <si>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</si>
  <si>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</si>
  <si>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</si>
  <si>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</si>
  <si>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</si>
  <si>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</si>
  <si>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</si>
  <si>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</si>
  <si>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</si>
  <si>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</si>
  <si>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</si>
  <si>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</si>
  <si>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</si>
  <si>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</si>
  <si>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</si>
  <si>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</si>
  <si>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</si>
  <si>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</si>
  <si>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</si>
  <si>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</si>
  <si>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</si>
  <si>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</si>
  <si>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</si>
  <si>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</si>
  <si>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</si>
  <si>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</si>
  <si>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</si>
  <si>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</si>
  <si>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</si>
  <si>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</si>
  <si>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</si>
  <si>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</si>
  <si>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</si>
  <si>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</si>
  <si>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</si>
  <si>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</si>
  <si>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</si>
  <si>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</si>
  <si>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</si>
  <si>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</si>
  <si>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</si>
  <si>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</si>
  <si>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</si>
  <si>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</si>
  <si>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</si>
  <si>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</si>
  <si>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</si>
  <si>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</si>
  <si>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</si>
  <si>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</si>
  <si>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</si>
  <si>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</si>
  <si>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</si>
  <si>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</si>
  <si>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</si>
  <si>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</si>
  <si>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</si>
  <si>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</si>
  <si>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</si>
  <si>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</si>
  <si>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</si>
  <si>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</si>
  <si>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</si>
  <si>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</si>
  <si>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</si>
  <si>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</si>
  <si>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</si>
  <si>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</si>
  <si>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</si>
  <si>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</si>
  <si>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</si>
  <si>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</si>
  <si>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</si>
  <si>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</si>
  <si>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</si>
  <si>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</si>
  <si>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</si>
  <si>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</si>
  <si>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</si>
  <si>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</si>
  <si>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</si>
  <si>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</si>
  <si>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</si>
  <si>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</si>
  <si>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</si>
  <si>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</si>
  <si>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</si>
  <si>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</si>
  <si>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</si>
  <si>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</si>
  <si>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</si>
  <si>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</si>
  <si>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</si>
  <si>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</si>
  <si>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</si>
  <si>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</si>
  <si>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</si>
  <si>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</si>
  <si>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</si>
  <si>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</si>
  <si>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</si>
  <si>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</si>
  <si>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</si>
  <si>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</si>
  <si>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</si>
  <si>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</si>
  <si>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</si>
  <si>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</si>
  <si>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</si>
  <si>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</si>
  <si>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</si>
  <si>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</si>
  <si>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</si>
  <si>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</si>
  <si>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</si>
  <si>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</si>
  <si>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</si>
  <si>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</si>
  <si>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</si>
  <si>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</si>
  <si>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</si>
  <si>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</si>
  <si>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</si>
  <si>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</si>
  <si>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</si>
  <si>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</si>
  <si>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</si>
  <si>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</si>
  <si>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</si>
  <si>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</si>
  <si>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</si>
  <si>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</si>
  <si>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</si>
  <si>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</si>
  <si>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</si>
  <si>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</si>
  <si>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</si>
  <si>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</si>
  <si>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</si>
  <si>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</si>
  <si>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</si>
  <si>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</si>
  <si>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</si>
  <si>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</si>
  <si>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</si>
  <si>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</si>
  <si>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</si>
  <si>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</si>
  <si>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</si>
  <si>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</si>
  <si>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</si>
  <si>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</si>
  <si>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</si>
  <si>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</si>
  <si>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</si>
  <si>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</si>
  <si>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</si>
  <si>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</si>
  <si>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</si>
  <si>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</si>
  <si>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</si>
  <si>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</si>
  <si>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</si>
  <si>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</si>
  <si>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</si>
  <si>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</si>
  <si>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</si>
  <si>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</si>
  <si>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</si>
  <si>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</si>
  <si>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</si>
  <si>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</si>
  <si>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</si>
  <si>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</si>
  <si>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</si>
  <si>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</si>
  <si>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</si>
  <si>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</si>
  <si>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</si>
  <si>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</si>
  <si>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</si>
  <si>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</si>
  <si>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</si>
  <si>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</si>
  <si>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</si>
  <si>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</si>
  <si>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</si>
  <si>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</si>
  <si>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</si>
  <si>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</si>
  <si>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</si>
  <si>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</si>
  <si>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</si>
  <si>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</si>
  <si>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</si>
  <si>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</si>
  <si>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</si>
  <si>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</si>
  <si>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</si>
  <si>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</si>
  <si>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</si>
  <si>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</si>
  <si>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</si>
  <si>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</si>
  <si>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</si>
  <si>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</si>
  <si>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</si>
  <si>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</si>
  <si>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</si>
  <si>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</si>
  <si>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</si>
  <si>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</si>
  <si>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</si>
  <si>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</si>
  <si>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</si>
  <si>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</si>
  <si>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</si>
  <si>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</si>
  <si>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</si>
  <si>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</si>
  <si>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</si>
  <si>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</si>
  <si>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</si>
  <si>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</si>
  <si>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</si>
  <si>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</si>
  <si>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</si>
  <si>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</si>
  <si>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</si>
  <si>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</si>
  <si>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</si>
  <si>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</si>
  <si>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</si>
  <si>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</si>
  <si>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</si>
  <si>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</si>
  <si>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</si>
  <si>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</si>
  <si>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</si>
  <si>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</si>
  <si>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</si>
  <si>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</si>
  <si>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</si>
  <si>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</si>
  <si>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</si>
  <si>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</si>
  <si>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</si>
  <si>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</si>
  <si>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</si>
  <si>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</si>
  <si>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</si>
  <si>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</si>
  <si>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</si>
  <si>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</si>
  <si>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</si>
  <si>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</si>
  <si>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</si>
  <si>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</si>
  <si>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</si>
  <si>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</si>
  <si>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</si>
  <si>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</si>
  <si>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</si>
  <si>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</si>
  <si>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</si>
  <si>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</si>
  <si>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</si>
  <si>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</si>
  <si>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</si>
  <si>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</si>
  <si>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</si>
  <si>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</si>
  <si>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</si>
  <si>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</si>
  <si>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</si>
  <si>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</si>
  <si>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</si>
  <si>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</si>
  <si>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</si>
  <si>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</si>
  <si>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</si>
  <si>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</si>
  <si>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</si>
  <si>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</si>
  <si>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</si>
  <si>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</si>
  <si>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</si>
  <si>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</si>
  <si>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</si>
  <si>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</si>
  <si>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</si>
  <si>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</si>
  <si>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</si>
  <si>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</si>
  <si>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</si>
  <si>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</si>
  <si>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</si>
  <si>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</si>
  <si>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</si>
  <si>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</si>
  <si>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</si>
  <si>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</si>
  <si>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</si>
  <si>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</si>
  <si>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</si>
  <si>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</si>
  <si>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</si>
  <si>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</si>
  <si>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</si>
  <si>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</si>
  <si>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</si>
  <si>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</si>
  <si>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</si>
  <si>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</si>
  <si>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</si>
  <si>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</si>
  <si>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</si>
  <si>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</si>
  <si>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</si>
  <si>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</si>
  <si>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</si>
  <si>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</si>
  <si>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</si>
  <si>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</si>
  <si>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</si>
  <si>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</si>
  <si>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</si>
  <si>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</si>
  <si>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</si>
  <si>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</si>
  <si>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</si>
  <si>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</si>
  <si>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</si>
  <si>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</si>
  <si>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</si>
  <si>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</si>
  <si>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</si>
  <si>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</si>
  <si>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</si>
  <si>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</si>
  <si>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</si>
  <si>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</si>
  <si>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</si>
  <si>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</si>
  <si>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</si>
  <si>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</si>
  <si>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</si>
  <si>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</si>
  <si>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</si>
  <si>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</si>
  <si>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</si>
  <si>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</si>
  <si>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</si>
  <si>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</si>
  <si>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</si>
  <si>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</si>
  <si>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</si>
  <si>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</si>
  <si>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</si>
  <si>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</si>
  <si>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</si>
  <si>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</si>
  <si>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</si>
  <si>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</si>
  <si>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</si>
  <si>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</si>
  <si>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</si>
  <si>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</si>
  <si>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</si>
  <si>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</si>
  <si>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</si>
  <si>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</si>
  <si>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</si>
  <si>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</si>
  <si>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</si>
  <si>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</si>
  <si>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</si>
  <si>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</si>
  <si>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</si>
  <si>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</si>
  <si>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</si>
  <si>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</si>
  <si>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</si>
  <si>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</si>
  <si>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</si>
  <si>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</si>
  <si>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</si>
  <si>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</si>
  <si>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</si>
  <si>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</si>
  <si>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</si>
  <si>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</si>
  <si>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</si>
  <si>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</si>
  <si>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</si>
  <si>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</si>
  <si>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</si>
  <si>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</si>
  <si>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</si>
  <si>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</si>
  <si>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</si>
  <si>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</si>
  <si>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</si>
  <si>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</si>
  <si>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</si>
  <si>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</si>
  <si>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</si>
  <si>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</si>
  <si>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</si>
  <si>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</si>
  <si>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</si>
  <si>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</si>
  <si>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</si>
  <si>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</si>
  <si>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</si>
  <si>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</si>
  <si>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</si>
  <si>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</si>
  <si>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</si>
  <si>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</si>
  <si>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</si>
  <si>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</si>
  <si>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</si>
  <si>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</si>
  <si>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</si>
  <si>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</si>
  <si>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</si>
  <si>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</si>
  <si>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</si>
  <si>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</si>
  <si>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</si>
  <si>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</si>
  <si>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</si>
  <si>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</si>
  <si>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</si>
  <si>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</si>
  <si>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</si>
  <si>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</si>
  <si>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</si>
  <si>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</si>
  <si>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</si>
  <si>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</si>
  <si>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</si>
  <si>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</si>
  <si>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</si>
  <si>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</si>
  <si>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</si>
  <si>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</si>
  <si>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</si>
  <si>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</si>
  <si>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</si>
  <si>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</si>
  <si>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</si>
  <si>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</si>
  <si>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</si>
  <si>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</si>
  <si>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</si>
  <si>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</si>
  <si>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</si>
  <si>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</si>
  <si>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</si>
  <si>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</si>
  <si>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</si>
  <si>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</si>
  <si>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</si>
  <si>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</si>
  <si>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</si>
  <si>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</si>
  <si>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</si>
  <si>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</si>
  <si>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</si>
  <si>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</si>
  <si>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</si>
  <si>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</si>
  <si>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</si>
  <si>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</si>
  <si>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</si>
  <si>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</si>
  <si>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</si>
  <si>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</si>
  <si>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</si>
  <si>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</si>
  <si>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</si>
  <si>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</si>
  <si>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</si>
  <si>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</si>
  <si>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</si>
  <si>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</si>
  <si>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</si>
  <si>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</si>
  <si>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</si>
  <si>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</si>
  <si>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</si>
  <si>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</si>
  <si>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</si>
  <si>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</si>
  <si>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</si>
  <si>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</si>
  <si>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</si>
  <si>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</si>
  <si>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</si>
  <si>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</si>
  <si>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</si>
  <si>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</si>
  <si>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</si>
  <si>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</si>
  <si>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</si>
  <si>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</si>
  <si>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</si>
  <si>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</si>
  <si>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</si>
  <si>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</si>
  <si>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</si>
  <si>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</si>
  <si>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</si>
  <si>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</si>
  <si>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</si>
  <si>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</si>
  <si>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</si>
  <si>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</si>
  <si>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</si>
  <si>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</si>
  <si>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</si>
  <si>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</si>
  <si>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</si>
  <si>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</si>
  <si>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</si>
  <si>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</si>
  <si>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</si>
  <si>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</si>
  <si>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</si>
  <si>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</si>
  <si>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</si>
  <si>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</si>
  <si>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</si>
  <si>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</si>
  <si>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</si>
  <si>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</si>
  <si>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</si>
  <si>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</si>
  <si>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</si>
  <si>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</si>
  <si>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</si>
  <si>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</si>
  <si>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</si>
  <si>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</si>
  <si>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</si>
  <si>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</si>
  <si>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</si>
  <si>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</si>
  <si>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</si>
  <si>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</si>
  <si>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</si>
  <si>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</si>
  <si>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</si>
  <si>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</si>
  <si>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</si>
  <si>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</si>
  <si>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</si>
  <si>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</si>
  <si>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</si>
  <si>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</si>
  <si>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</si>
  <si>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</si>
  <si>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</si>
  <si>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</si>
  <si>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</si>
  <si>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</si>
  <si>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</si>
  <si>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</si>
  <si>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</si>
  <si>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</si>
  <si>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</si>
  <si>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</si>
  <si>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</si>
  <si>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</si>
  <si>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</si>
  <si>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</si>
  <si>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</si>
  <si>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</si>
  <si>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</si>
  <si>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</si>
  <si>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</si>
  <si>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</si>
  <si>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</si>
  <si>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</si>
  <si>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</si>
  <si>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</si>
  <si>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</si>
  <si>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</si>
  <si>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</si>
  <si>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</si>
  <si>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</si>
  <si>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</si>
  <si>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</si>
  <si>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</si>
  <si>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</si>
  <si>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</si>
  <si>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</si>
  <si>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</si>
  <si>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</si>
  <si>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</si>
  <si>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</si>
  <si>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</si>
  <si>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</si>
  <si>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</si>
  <si>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</si>
  <si>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</si>
  <si>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</si>
  <si>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</si>
  <si>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</si>
  <si>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</si>
  <si>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</si>
  <si>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</si>
  <si>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</si>
  <si>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</si>
  <si>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</si>
  <si>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</si>
  <si>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</si>
  <si>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</si>
  <si>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</si>
  <si>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</si>
  <si>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</si>
  <si>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</si>
  <si>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</si>
  <si>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</si>
  <si>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</si>
  <si>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</si>
  <si>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</si>
  <si>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</si>
  <si>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</si>
  <si>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</si>
  <si>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</si>
  <si>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</si>
  <si>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</si>
  <si>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</si>
  <si>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</si>
  <si>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</si>
  <si>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</si>
  <si>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</si>
  <si>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</si>
  <si>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</si>
  <si>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</si>
  <si>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</si>
  <si>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</si>
  <si>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</si>
  <si>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</si>
  <si>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</si>
  <si>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</si>
  <si>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</si>
  <si>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</si>
  <si>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</si>
  <si>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</si>
  <si>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</si>
  <si>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</si>
  <si>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</si>
  <si>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</si>
  <si>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</si>
  <si>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</si>
  <si>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</si>
  <si>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</si>
  <si>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</si>
  <si>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</si>
  <si>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</si>
  <si>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</si>
  <si>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</si>
  <si>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</si>
  <si>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</si>
  <si>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</si>
  <si>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</si>
  <si>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</si>
  <si>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</si>
  <si>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</si>
  <si>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</si>
  <si>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</si>
  <si>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</si>
  <si>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</si>
  <si>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</si>
  <si>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</si>
  <si>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</si>
  <si>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</si>
  <si>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</si>
  <si>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</si>
  <si>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</si>
  <si>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</si>
  <si>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</si>
  <si>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</si>
  <si>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</si>
  <si>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</si>
  <si>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</si>
  <si>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</si>
  <si>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</si>
  <si>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</si>
  <si>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</si>
  <si>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</si>
  <si>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</si>
  <si>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</si>
  <si>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</si>
  <si>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</si>
  <si>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</si>
  <si>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</si>
  <si>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</si>
  <si>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</si>
  <si>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</si>
  <si>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</si>
  <si>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</si>
  <si>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</si>
  <si>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</si>
  <si>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</si>
  <si>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</si>
  <si>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</si>
  <si>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</si>
  <si>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</si>
  <si>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</si>
  <si>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</si>
  <si>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</si>
  <si>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</si>
  <si>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</si>
  <si>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</si>
  <si>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</si>
  <si>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</si>
  <si>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</si>
  <si>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</si>
  <si>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</si>
  <si>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</si>
  <si>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</si>
  <si>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</si>
  <si>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</si>
  <si>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</si>
  <si>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</si>
  <si>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</si>
  <si>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</si>
  <si>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</si>
  <si>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</si>
  <si>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</si>
  <si>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</si>
  <si>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</si>
  <si>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</si>
  <si>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</si>
  <si>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</si>
  <si>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</si>
  <si>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</si>
  <si>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</si>
  <si>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</si>
  <si>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</si>
  <si>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</si>
  <si>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</si>
  <si>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</si>
  <si>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</si>
  <si>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</si>
  <si>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</si>
  <si>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</si>
  <si>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</si>
  <si>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</si>
  <si>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</si>
  <si>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</si>
  <si>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</si>
  <si>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</si>
  <si>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</si>
  <si>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</si>
  <si>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</si>
  <si>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</si>
  <si>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</si>
  <si>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</si>
  <si>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</si>
  <si>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</si>
  <si>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</si>
  <si>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</si>
  <si>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</si>
  <si>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</si>
  <si>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</si>
  <si>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</si>
  <si>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</si>
  <si>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</si>
  <si>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</si>
  <si>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</si>
  <si>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</si>
  <si>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</si>
  <si>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</si>
  <si>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</si>
  <si>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</si>
  <si>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</si>
  <si>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</si>
  <si>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</si>
  <si>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</si>
  <si>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</si>
  <si>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</si>
  <si>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</si>
  <si>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</si>
  <si>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</si>
  <si>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</si>
  <si>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</si>
  <si>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</si>
  <si>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</si>
  <si>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</si>
  <si>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</si>
  <si>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</si>
  <si>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</si>
  <si>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</si>
  <si>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</si>
  <si>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</si>
  <si>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</si>
  <si>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</si>
  <si>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</si>
  <si>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</si>
  <si>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</si>
  <si>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</si>
  <si>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</si>
  <si>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</si>
  <si>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</si>
  <si>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</si>
  <si>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</si>
  <si>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</si>
  <si>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</si>
  <si>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</si>
  <si>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</si>
  <si>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</si>
  <si>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</si>
  <si>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</si>
  <si>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</si>
  <si>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</si>
  <si>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</si>
  <si>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</si>
  <si>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</si>
  <si>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</si>
  <si>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</si>
  <si>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</si>
  <si>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</si>
  <si>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</si>
  <si>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</si>
  <si>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</si>
  <si>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</si>
  <si>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</si>
  <si>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</si>
  <si>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</si>
  <si>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</si>
  <si>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</si>
  <si>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</si>
  <si>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</si>
  <si>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</si>
  <si>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</si>
  <si>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</si>
  <si>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</si>
  <si>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</si>
  <si>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</si>
  <si>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</si>
  <si>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</si>
  <si>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</si>
  <si>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</si>
  <si>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</si>
  <si>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</si>
  <si>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</si>
  <si>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</si>
  <si>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</si>
  <si>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</si>
  <si>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</si>
  <si>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</si>
  <si>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</si>
  <si>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</si>
  <si>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</si>
  <si>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</si>
  <si>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</si>
  <si>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</si>
  <si>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</si>
  <si>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</si>
  <si>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</si>
  <si>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</si>
  <si>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</si>
  <si>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</si>
  <si>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</si>
  <si>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</si>
  <si>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</si>
  <si>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</si>
  <si>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</si>
  <si>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</si>
  <si>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</si>
  <si>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</si>
  <si>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</si>
  <si>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</si>
  <si>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</si>
  <si>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</si>
  <si>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</si>
  <si>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</si>
  <si>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</si>
  <si>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</si>
  <si>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</si>
  <si>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</si>
  <si>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</si>
  <si>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</si>
  <si>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</si>
  <si>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</si>
  <si>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</si>
  <si>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</si>
  <si>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</si>
  <si>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</si>
  <si>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</si>
  <si>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</si>
  <si>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</si>
  <si>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</si>
  <si>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</si>
  <si>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</si>
  <si>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</si>
  <si>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</si>
  <si>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</si>
  <si>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</si>
  <si>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</si>
  <si>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</si>
  <si>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</si>
  <si>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</si>
  <si>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</si>
  <si>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</si>
  <si>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</si>
  <si>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</si>
  <si>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</si>
  <si>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</si>
  <si>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</si>
  <si>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</si>
  <si>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</si>
  <si>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</si>
  <si>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</si>
  <si>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</si>
  <si>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</si>
  <si>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</si>
  <si>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</si>
  <si>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</si>
  <si>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</si>
  <si>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</si>
  <si>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</si>
  <si>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</si>
  <si>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</si>
  <si>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</si>
  <si>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</si>
  <si>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</si>
  <si>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</si>
  <si>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</si>
  <si>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</si>
  <si>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</si>
  <si>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</si>
  <si>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</si>
  <si>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</si>
  <si>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</si>
  <si>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</si>
  <si>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</si>
  <si>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</si>
  <si>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</si>
  <si>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</si>
  <si>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</si>
  <si>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</si>
  <si>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</si>
  <si>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</si>
  <si>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</si>
  <si>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</si>
  <si>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</si>
  <si>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</si>
  <si>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</si>
  <si>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</si>
  <si>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</si>
  <si>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</si>
  <si>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</si>
  <si>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</si>
  <si>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</si>
  <si>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</si>
  <si>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</si>
  <si>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</si>
  <si>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</si>
  <si>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</si>
  <si>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</si>
  <si>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</si>
  <si>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</si>
  <si>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</si>
  <si>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</si>
  <si>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</si>
  <si>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</si>
  <si>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</si>
  <si>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</si>
  <si>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</si>
  <si>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</si>
  <si>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</si>
  <si>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</si>
  <si>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</si>
  <si>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</si>
  <si>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</si>
  <si>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</si>
  <si>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</si>
  <si>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</si>
  <si>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</si>
  <si>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</si>
  <si>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</si>
  <si>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</si>
  <si>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</si>
  <si>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</si>
  <si>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</si>
  <si>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</si>
  <si>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</si>
  <si>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</si>
  <si>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</si>
  <si>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</si>
  <si>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</si>
  <si>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</si>
  <si>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</si>
  <si>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</si>
  <si>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</si>
  <si>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</si>
  <si>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</si>
  <si>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</si>
  <si>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</si>
  <si>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</si>
  <si>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</si>
  <si>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</si>
  <si>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</si>
  <si>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</si>
  <si>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</si>
  <si>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</si>
  <si>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</si>
  <si>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</si>
  <si>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</si>
  <si>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</si>
  <si>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</si>
  <si>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</si>
  <si>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</si>
  <si>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</si>
  <si>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</si>
  <si>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</si>
  <si>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</si>
  <si>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</si>
  <si>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</si>
  <si>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</si>
  <si>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</si>
  <si>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</si>
  <si>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</si>
  <si>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</si>
  <si>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</si>
  <si>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</si>
  <si>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</si>
  <si>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</si>
  <si>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</si>
  <si>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</si>
  <si>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</si>
  <si>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</si>
  <si>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</si>
  <si>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</si>
  <si>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</si>
  <si>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</si>
  <si>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</si>
  <si>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</si>
  <si>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</si>
  <si>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</si>
  <si>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</si>
  <si>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</si>
  <si>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</si>
  <si>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</si>
  <si>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</si>
  <si>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</si>
  <si>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</si>
  <si>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</si>
  <si>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</si>
  <si>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</si>
  <si>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</si>
  <si>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</si>
  <si>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</si>
  <si>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</si>
  <si>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</si>
  <si>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</si>
  <si>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</si>
  <si>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</si>
  <si>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</si>
  <si>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</si>
  <si>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</si>
  <si>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</si>
  <si>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</si>
  <si>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</si>
  <si>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</si>
  <si>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</si>
  <si>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</si>
  <si>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</si>
  <si>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</si>
  <si>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</si>
  <si>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</si>
  <si>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</si>
  <si>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</si>
  <si>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</si>
  <si>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</si>
  <si>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</si>
  <si>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</si>
  <si>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</si>
  <si>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</si>
  <si>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</si>
  <si>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</si>
  <si>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</si>
  <si>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</si>
  <si>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</si>
  <si>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</si>
  <si>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</si>
  <si>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</si>
  <si>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</si>
  <si>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</si>
  <si>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</si>
  <si>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</si>
  <si>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</si>
  <si>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</si>
  <si>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</si>
  <si>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</si>
  <si>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</si>
  <si>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</si>
  <si>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</si>
  <si>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</si>
  <si>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</si>
  <si>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</si>
  <si>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</si>
  <si>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</si>
  <si>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</si>
  <si>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</si>
  <si>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</si>
  <si>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</si>
  <si>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</si>
  <si>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</si>
  <si>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</si>
  <si>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</si>
  <si>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</si>
  <si>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</si>
  <si>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</si>
  <si>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</si>
  <si>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</si>
  <si>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</si>
  <si>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</si>
  <si>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</si>
  <si>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</si>
  <si>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</si>
  <si>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</si>
  <si>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</si>
  <si>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</si>
  <si>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</si>
  <si>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</si>
  <si>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</si>
  <si>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</si>
  <si>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</si>
  <si>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</si>
  <si>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</si>
  <si>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</si>
  <si>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</si>
  <si>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</si>
  <si>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</si>
  <si>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</si>
  <si>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</si>
  <si>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</si>
  <si>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</si>
  <si>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</si>
  <si>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</si>
  <si>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</si>
  <si>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</si>
  <si>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</si>
  <si>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</si>
  <si>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</si>
  <si>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</si>
  <si>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</si>
  <si>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</si>
  <si>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</si>
  <si>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</si>
  <si>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</si>
  <si>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</si>
  <si>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</si>
  <si>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</si>
  <si>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</si>
  <si>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</si>
  <si>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</si>
  <si>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</si>
  <si>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</si>
  <si>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</si>
  <si>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</si>
  <si>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</si>
  <si>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</si>
  <si>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</si>
  <si>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</si>
  <si>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</si>
  <si>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</si>
  <si>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</si>
  <si>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</si>
  <si>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</si>
  <si>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</si>
  <si>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</si>
  <si>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</si>
  <si>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</si>
  <si>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</si>
  <si>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</si>
  <si>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</si>
  <si>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</si>
  <si>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</si>
  <si>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</si>
  <si>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</si>
  <si>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</si>
  <si>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</si>
  <si>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</si>
  <si>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</si>
  <si>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</si>
  <si>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</si>
  <si>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</si>
  <si>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</si>
  <si>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</si>
  <si>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</si>
  <si>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</si>
  <si>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</si>
  <si>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</si>
  <si>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</si>
  <si>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</si>
  <si>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</si>
  <si>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</si>
  <si>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</si>
  <si>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</si>
  <si>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</si>
  <si>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</si>
  <si>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</si>
  <si>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</si>
  <si>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</si>
  <si>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</si>
  <si>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</si>
  <si>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</si>
  <si>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</si>
  <si>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</si>
  <si>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</si>
  <si>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</si>
  <si>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</si>
  <si>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</si>
  <si>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</si>
  <si>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</si>
  <si>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</si>
  <si>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</si>
  <si>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</si>
  <si>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</si>
  <si>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</si>
  <si>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</si>
  <si>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</si>
  <si>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</si>
  <si>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</si>
  <si>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</si>
  <si>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</si>
  <si>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</si>
  <si>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</si>
  <si>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</si>
  <si>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</si>
  <si>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</si>
  <si>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</si>
  <si>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</si>
  <si>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</si>
  <si>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</si>
  <si>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</si>
  <si>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</si>
  <si>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</si>
  <si>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</si>
  <si>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</si>
  <si>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</si>
  <si>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</si>
  <si>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</si>
  <si>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</si>
  <si>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</si>
  <si>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</si>
  <si>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</si>
  <si>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</si>
  <si>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</si>
  <si>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</si>
  <si>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</si>
  <si>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</si>
  <si>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</si>
  <si>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</si>
  <si>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</si>
  <si>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</si>
  <si>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</si>
  <si>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</si>
  <si>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</si>
  <si>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</si>
  <si>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</si>
  <si>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</si>
  <si>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</si>
  <si>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</si>
  <si>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</si>
  <si>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</si>
  <si>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</si>
  <si>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</si>
  <si>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</si>
  <si>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</si>
  <si>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</si>
  <si>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</si>
  <si>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</si>
  <si>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</si>
  <si>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</si>
  <si>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</si>
  <si>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</si>
  <si>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</si>
  <si>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</si>
  <si>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</si>
  <si>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</si>
  <si>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</si>
  <si>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</si>
  <si>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</si>
  <si>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</si>
  <si>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</si>
  <si>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</si>
  <si>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</si>
  <si>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</si>
  <si>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</si>
  <si>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</si>
  <si>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</si>
  <si>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</si>
  <si>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</si>
  <si>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</si>
  <si>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</si>
  <si>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</si>
  <si>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</si>
  <si>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</si>
  <si>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</si>
  <si>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</si>
  <si>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</si>
  <si>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</si>
  <si>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</si>
  <si>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</si>
  <si>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</si>
  <si>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</si>
  <si>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</si>
  <si>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</si>
  <si>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</si>
  <si>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</si>
  <si>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</si>
  <si>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</si>
  <si>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</si>
  <si>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</si>
  <si>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</si>
  <si>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</si>
  <si>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</si>
  <si>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</si>
  <si>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</si>
  <si>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</si>
  <si>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</si>
  <si>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</si>
  <si>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</si>
  <si>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</si>
  <si>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</si>
  <si>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</si>
  <si>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</si>
  <si>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</si>
  <si>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</si>
  <si>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</si>
  <si>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</si>
  <si>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</si>
  <si>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</si>
  <si>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</si>
  <si>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</si>
  <si>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</si>
  <si>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</si>
  <si>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</si>
  <si>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</si>
  <si>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</si>
  <si>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</si>
  <si>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</si>
  <si>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</si>
  <si>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</si>
  <si>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</si>
  <si>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</si>
  <si>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</si>
  <si>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</si>
  <si>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</si>
  <si>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</si>
  <si>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</si>
  <si>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</si>
  <si>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</si>
  <si>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</si>
  <si>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</si>
  <si>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</si>
  <si>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</si>
  <si>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</si>
  <si>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</si>
  <si>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</si>
  <si>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</si>
  <si>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</si>
  <si>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</si>
  <si>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</si>
  <si>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</si>
  <si>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</si>
  <si>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</si>
  <si>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</si>
  <si>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</si>
  <si>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</si>
  <si>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</si>
  <si>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</si>
  <si>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</si>
  <si>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</si>
  <si>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</si>
  <si>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</si>
  <si>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</si>
  <si>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</si>
  <si>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</si>
  <si>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</si>
  <si>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</si>
  <si>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</si>
  <si>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</si>
  <si>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</si>
  <si>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</si>
  <si>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</si>
  <si>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</si>
  <si>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</si>
  <si>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</si>
  <si>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</si>
  <si>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</si>
  <si>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</si>
  <si>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</si>
  <si>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</si>
  <si>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</si>
  <si>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</si>
  <si>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</si>
  <si>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</si>
  <si>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</si>
  <si>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</si>
  <si>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</si>
  <si>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</si>
  <si>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</si>
  <si>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</si>
  <si>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</si>
  <si>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</si>
  <si>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</si>
  <si>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</si>
  <si>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</si>
  <si>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</si>
  <si>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</si>
  <si>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</si>
  <si>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</si>
  <si>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</si>
  <si>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</si>
  <si>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</si>
  <si>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</si>
  <si>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</si>
  <si>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</si>
  <si>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</si>
  <si>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</si>
  <si>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</si>
  <si>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</si>
  <si>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</si>
  <si>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</si>
  <si>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</si>
  <si>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</si>
  <si>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</si>
  <si>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</si>
  <si>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</si>
  <si>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</si>
  <si>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</si>
  <si>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</si>
  <si>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</si>
  <si>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</si>
  <si>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</si>
  <si>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</si>
  <si>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</si>
  <si>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</si>
  <si>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</si>
  <si>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</si>
  <si>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</si>
  <si>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</si>
  <si>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</si>
  <si>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</si>
  <si>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</si>
  <si>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</si>
  <si>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</si>
  <si>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</si>
  <si>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</si>
  <si>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</si>
  <si>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</si>
  <si>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</si>
  <si>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</si>
  <si>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</si>
  <si>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</si>
  <si>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</si>
  <si>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</si>
  <si>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</si>
  <si>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</si>
  <si>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</si>
  <si>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</si>
  <si>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</si>
  <si>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</si>
  <si>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</si>
  <si>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</si>
  <si>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</si>
  <si>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</si>
  <si>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</si>
  <si>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</si>
  <si>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</si>
  <si>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</si>
  <si>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</si>
  <si>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</si>
  <si>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</si>
  <si>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</si>
  <si>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</si>
  <si>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</si>
  <si>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</si>
  <si>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</si>
  <si>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</si>
  <si>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</si>
  <si>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</si>
  <si>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</si>
  <si>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</si>
  <si>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</si>
  <si>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</si>
  <si>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</si>
  <si>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</si>
  <si>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</si>
  <si>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</si>
  <si>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</si>
  <si>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</si>
  <si>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</si>
  <si>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</si>
  <si>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</si>
  <si>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</si>
  <si>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</si>
  <si>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</si>
  <si>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</si>
  <si>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</si>
  <si>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</si>
  <si>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</si>
  <si>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</si>
  <si>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</si>
  <si>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</si>
  <si>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</si>
  <si>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</si>
  <si>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</si>
  <si>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</si>
  <si>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</si>
  <si>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</si>
  <si>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</si>
  <si>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</si>
  <si>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</si>
  <si>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</si>
  <si>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</si>
  <si>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</si>
  <si>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</si>
  <si>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</si>
  <si>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</si>
  <si>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</si>
  <si>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</si>
  <si>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</si>
  <si>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</si>
  <si>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</si>
  <si>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</si>
  <si>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</si>
  <si>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</si>
  <si>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</si>
  <si>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</si>
  <si>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</si>
  <si>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</si>
  <si>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</si>
  <si>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</si>
  <si>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</si>
  <si>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</si>
  <si>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</si>
  <si>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</si>
  <si>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</si>
  <si>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</si>
  <si>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</si>
  <si>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</si>
  <si>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</si>
  <si>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</si>
  <si>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</si>
  <si>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</si>
  <si>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</si>
  <si>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</si>
  <si>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</si>
  <si>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</si>
  <si>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</si>
  <si>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</si>
  <si>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</si>
  <si>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</si>
  <si>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</si>
  <si>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</si>
  <si>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</si>
  <si>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</si>
  <si>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</si>
  <si>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</si>
  <si>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</si>
  <si>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</si>
  <si>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</si>
  <si>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</si>
  <si>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</si>
  <si>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</si>
  <si>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</si>
  <si>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</si>
  <si>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</si>
  <si>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</si>
  <si>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</si>
  <si>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</si>
  <si>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</si>
  <si>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</si>
  <si>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</si>
  <si>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</si>
  <si>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</si>
  <si>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</si>
  <si>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</si>
  <si>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</si>
  <si>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</si>
  <si>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</si>
  <si>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</si>
  <si>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</si>
  <si>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</si>
  <si>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</si>
  <si>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</si>
  <si>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</si>
  <si>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</si>
  <si>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</si>
  <si>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</si>
  <si>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</si>
  <si>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</si>
  <si>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</si>
  <si>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</si>
  <si>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</si>
  <si>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</si>
  <si>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</si>
  <si>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</si>
  <si>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</si>
  <si>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</si>
  <si>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</si>
  <si>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</si>
  <si>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</si>
  <si>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</si>
  <si>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</si>
  <si>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</si>
  <si>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</si>
  <si>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</si>
  <si>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</si>
  <si>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</si>
  <si>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</si>
  <si>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</si>
  <si>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</si>
  <si>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</si>
  <si>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</si>
  <si>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</si>
  <si>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</si>
  <si>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</si>
  <si>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</si>
  <si>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</si>
  <si>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</si>
  <si>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</si>
  <si>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</si>
  <si>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</si>
  <si>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</si>
  <si>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</si>
  <si>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</si>
  <si>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</si>
  <si>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</si>
  <si>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</si>
  <si>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</si>
  <si>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</si>
  <si>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</si>
  <si>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</si>
  <si>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</si>
  <si>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</si>
  <si>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</si>
  <si>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</si>
  <si>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</si>
  <si>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</si>
  <si>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</si>
  <si>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</si>
  <si>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</si>
  <si>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</si>
  <si>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</si>
  <si>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</si>
  <si>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</si>
  <si>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</si>
  <si>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</si>
  <si>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</si>
  <si>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</si>
  <si>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</si>
  <si>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</si>
  <si>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</si>
  <si>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</si>
  <si>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</si>
  <si>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</si>
  <si>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</si>
  <si>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</si>
  <si>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</si>
  <si>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</si>
  <si>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</si>
  <si>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</si>
  <si>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</si>
  <si>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</si>
  <si>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</si>
  <si>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</si>
  <si>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</si>
  <si>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</si>
  <si>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</si>
  <si>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</si>
  <si>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</si>
  <si>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</si>
  <si>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</si>
  <si>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</si>
  <si>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</si>
  <si>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</si>
  <si>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</si>
  <si>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</si>
  <si>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</si>
  <si>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</si>
  <si>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</si>
  <si>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</si>
  <si>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</si>
  <si>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</si>
  <si>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</si>
  <si>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</si>
  <si>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</si>
  <si>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</si>
  <si>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</si>
  <si>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</si>
  <si>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</si>
  <si>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</si>
  <si>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</si>
  <si>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</si>
  <si>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</si>
  <si>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</si>
  <si>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</si>
  <si>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</si>
  <si>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</si>
  <si>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</si>
  <si>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</si>
  <si>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</si>
  <si>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</si>
  <si>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</si>
  <si>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</si>
  <si>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</si>
  <si>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</si>
  <si>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</si>
  <si>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</si>
  <si>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</si>
  <si>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</si>
  <si>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</si>
  <si>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</si>
  <si>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</si>
  <si>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</si>
  <si>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</si>
  <si>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</si>
  <si>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</si>
  <si>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</si>
  <si>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</si>
  <si>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</si>
  <si>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</si>
  <si>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</si>
  <si>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</si>
  <si>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</si>
  <si>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</si>
  <si>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</si>
  <si>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</si>
  <si>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</si>
  <si>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</si>
  <si>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</si>
  <si>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</si>
  <si>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</si>
  <si>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</si>
  <si>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</si>
  <si>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</si>
  <si>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</si>
  <si>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</si>
  <si>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</si>
  <si>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</si>
  <si>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</si>
  <si>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</si>
  <si>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</si>
  <si>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</si>
  <si>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</si>
  <si>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</si>
  <si>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</si>
  <si>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</si>
  <si>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</si>
  <si>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</si>
  <si>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</si>
  <si>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</si>
  <si>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</si>
  <si>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</si>
  <si>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</si>
  <si>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</si>
  <si>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</si>
  <si>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</si>
  <si>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</si>
  <si>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</si>
  <si>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</si>
  <si>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</si>
  <si>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</si>
  <si>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</si>
  <si>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</si>
  <si>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</si>
  <si>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</si>
  <si>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</si>
  <si>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</si>
  <si>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</si>
  <si>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</si>
  <si>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</si>
  <si>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</si>
  <si>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</si>
  <si>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</si>
  <si>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</si>
  <si>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</si>
  <si>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</si>
  <si>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</si>
  <si>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</si>
  <si>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</si>
  <si>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</si>
  <si>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</si>
  <si>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</si>
  <si>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</si>
  <si>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</si>
  <si>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</si>
  <si>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</si>
  <si>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</si>
  <si>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</si>
  <si>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</si>
  <si>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</si>
  <si>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</si>
  <si>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</si>
  <si>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</si>
  <si>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</si>
  <si>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</si>
  <si>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</si>
  <si>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</si>
  <si>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</si>
  <si>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</si>
  <si>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</si>
  <si>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</si>
  <si>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</si>
  <si>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</si>
  <si>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</si>
  <si>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</si>
  <si>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</si>
  <si>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</si>
  <si>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</si>
  <si>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</si>
  <si>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</si>
  <si>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</si>
  <si>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</si>
  <si>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</si>
  <si>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</si>
  <si>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</si>
  <si>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</si>
  <si>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</si>
  <si>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</si>
  <si>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</si>
  <si>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</si>
  <si>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</si>
  <si>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</si>
  <si>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</si>
  <si>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</si>
  <si>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</si>
  <si>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</si>
  <si>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</si>
  <si>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</si>
  <si>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</si>
  <si>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</si>
  <si>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</si>
  <si>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</si>
  <si>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</si>
  <si>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</si>
  <si>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</si>
  <si>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</si>
  <si>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</si>
  <si>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</si>
  <si>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</si>
  <si>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</si>
  <si>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</si>
  <si>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</si>
  <si>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</si>
  <si>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</si>
  <si>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</si>
  <si>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</si>
  <si>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</si>
  <si>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</si>
  <si>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</si>
  <si>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</si>
  <si>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</si>
  <si>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</si>
  <si>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</si>
  <si>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</si>
  <si>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</si>
  <si>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</si>
  <si>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</si>
  <si>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</si>
  <si>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</si>
  <si>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</si>
  <si>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</si>
  <si>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</si>
  <si>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</si>
  <si>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</si>
  <si>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</si>
  <si>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</si>
  <si>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</si>
  <si>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</si>
  <si>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</si>
  <si>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</si>
  <si>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</si>
  <si>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</si>
  <si>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</si>
  <si>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</si>
  <si>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</si>
  <si>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</si>
  <si>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</si>
  <si>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</si>
  <si>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</si>
  <si>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</si>
  <si>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</si>
  <si>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</si>
  <si>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</si>
  <si>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</si>
  <si>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</si>
  <si>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</si>
  <si>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</si>
  <si>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</si>
  <si>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</si>
  <si>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</si>
  <si>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</si>
  <si>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</si>
  <si>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</si>
  <si>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</si>
  <si>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</si>
  <si>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</si>
  <si>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</si>
  <si>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</si>
  <si>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</si>
  <si>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</si>
  <si>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</si>
  <si>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</si>
  <si>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</si>
  <si>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</si>
  <si>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</si>
  <si>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</si>
  <si>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</si>
  <si>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</si>
  <si>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</si>
  <si>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</si>
  <si>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</si>
  <si>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</si>
  <si>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</si>
  <si>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</si>
  <si>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</si>
  <si>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</si>
  <si>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</si>
  <si>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</si>
  <si>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</si>
  <si>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</si>
  <si>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</si>
  <si>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</si>
  <si>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</si>
  <si>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</si>
  <si>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</si>
  <si>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</si>
  <si>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</si>
  <si>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</si>
  <si>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</si>
  <si>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</si>
  <si>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</si>
  <si>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</si>
  <si>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</si>
  <si>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</si>
  <si>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</si>
  <si>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</si>
  <si>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</si>
  <si>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</si>
  <si>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</si>
  <si>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</si>
  <si>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</si>
  <si>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</si>
  <si>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</si>
  <si>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</si>
  <si>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</si>
  <si>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</si>
  <si>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</si>
  <si>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</si>
  <si>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</si>
  <si>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</si>
  <si>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</si>
  <si>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</si>
  <si>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</si>
  <si>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</si>
  <si>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</si>
  <si>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</si>
  <si>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</si>
  <si>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</si>
  <si>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</si>
  <si>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</si>
  <si>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</si>
  <si>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</si>
  <si>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</si>
  <si>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</si>
  <si>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</si>
  <si>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</si>
  <si>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</si>
  <si>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</si>
  <si>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</si>
  <si>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</si>
  <si>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</si>
  <si>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</si>
  <si>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</si>
  <si>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</si>
  <si>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</si>
  <si>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</si>
  <si>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</si>
  <si>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</si>
  <si>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</si>
  <si>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</si>
  <si>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</si>
  <si>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</si>
  <si>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</si>
  <si>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</si>
  <si>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</si>
  <si>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</si>
  <si>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</si>
  <si>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</si>
  <si>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</si>
  <si>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</si>
  <si>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</si>
  <si>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</si>
  <si>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</si>
  <si>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</si>
  <si>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</si>
  <si>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</si>
  <si>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</si>
  <si>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</si>
  <si>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</si>
  <si>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</si>
  <si>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</si>
  <si>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</si>
  <si>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</si>
  <si>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</si>
  <si>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</si>
  <si>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</si>
  <si>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</si>
  <si>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</si>
  <si>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</si>
  <si>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</si>
  <si>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</si>
  <si>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</si>
  <si>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</si>
  <si>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</si>
  <si>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</si>
  <si>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</si>
  <si>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</si>
  <si>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</si>
  <si>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</si>
  <si>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</si>
  <si>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</si>
  <si>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</si>
  <si>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</si>
  <si>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</si>
  <si>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</si>
  <si>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</si>
  <si>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</si>
  <si>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</si>
  <si>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</si>
  <si>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</si>
  <si>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</si>
  <si>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</si>
  <si>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</si>
  <si>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</si>
  <si>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</si>
  <si>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</si>
  <si>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</si>
  <si>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</si>
  <si>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</si>
  <si>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</si>
  <si>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</si>
  <si>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</si>
  <si>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</si>
  <si>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</si>
  <si>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</si>
  <si>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</si>
  <si>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</si>
  <si>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</si>
  <si>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</si>
  <si>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</si>
  <si>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</si>
  <si>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</si>
  <si>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</si>
  <si>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</si>
  <si>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</si>
  <si>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</si>
  <si>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</si>
  <si>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</si>
  <si>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</si>
  <si>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</si>
  <si>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</si>
  <si>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</si>
  <si>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</si>
  <si>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</si>
  <si>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</si>
  <si>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</si>
  <si>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</si>
  <si>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</si>
  <si>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</si>
  <si>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</si>
  <si>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</si>
  <si>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</si>
  <si>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</si>
  <si>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</si>
  <si>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</si>
  <si>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</si>
  <si>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</si>
  <si>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</si>
  <si>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</si>
  <si>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</si>
  <si>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</si>
  <si>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</si>
  <si>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</si>
  <si>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</si>
  <si>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</si>
  <si>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</si>
  <si>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</si>
  <si>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</si>
  <si>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</si>
  <si>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</si>
  <si>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</si>
  <si>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</si>
  <si>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</si>
  <si>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</si>
  <si>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</si>
  <si>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</si>
  <si>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</si>
  <si>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</si>
  <si>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</si>
  <si>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</si>
  <si>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</si>
  <si>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</si>
  <si>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</si>
  <si>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</si>
  <si>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</si>
  <si>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</si>
  <si>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</si>
  <si>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</si>
  <si>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</si>
  <si>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</si>
  <si>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</si>
  <si>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</si>
  <si>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</si>
  <si>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</si>
  <si>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</si>
  <si>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</si>
  <si>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</si>
  <si>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</si>
  <si>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</si>
  <si>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</si>
  <si>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</si>
  <si>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</si>
  <si>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</si>
  <si>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</si>
  <si>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</si>
  <si>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</si>
  <si>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</si>
  <si>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</si>
  <si>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</si>
  <si>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</si>
  <si>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</si>
  <si>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</si>
  <si>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</si>
  <si>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</si>
  <si>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</si>
  <si>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</si>
  <si>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</si>
  <si>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</si>
  <si>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</si>
  <si>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</si>
  <si>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</si>
  <si>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</si>
  <si>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</si>
  <si>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</si>
  <si>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</si>
  <si>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</si>
  <si>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</si>
  <si>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</si>
  <si>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</si>
  <si>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</si>
  <si>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</si>
  <si>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</si>
  <si>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</si>
  <si>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</si>
  <si>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</si>
  <si>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</si>
  <si>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</si>
  <si>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</si>
  <si>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</si>
  <si>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</si>
  <si>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</si>
  <si>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</si>
  <si>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</si>
  <si>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</si>
  <si>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</si>
  <si>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</si>
  <si>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</si>
  <si>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</si>
  <si>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</si>
  <si>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</si>
  <si>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</si>
  <si>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</si>
  <si>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</si>
  <si>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</si>
  <si>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</si>
  <si>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</si>
  <si>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</si>
  <si>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</si>
  <si>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</si>
  <si>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</si>
  <si>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</si>
  <si>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</si>
  <si>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</si>
  <si>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</si>
  <si>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</si>
  <si>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</si>
  <si>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</si>
  <si>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</si>
  <si>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</si>
  <si>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</si>
  <si>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</si>
  <si>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</si>
  <si>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</si>
  <si>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</si>
  <si>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</si>
  <si>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</si>
  <si>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</si>
  <si>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</si>
  <si>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</si>
  <si>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</si>
  <si>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</si>
  <si>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</si>
  <si>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</si>
  <si>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</si>
  <si>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</si>
  <si>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</si>
  <si>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</si>
  <si>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</si>
  <si>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</si>
  <si>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</si>
  <si>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</si>
  <si>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</si>
  <si>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</si>
  <si>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</si>
  <si>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</si>
  <si>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</si>
  <si>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</si>
  <si>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</si>
  <si>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</si>
  <si>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</si>
  <si>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</si>
  <si>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</si>
  <si>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</si>
  <si>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</si>
  <si>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</si>
  <si>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</si>
  <si>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</si>
  <si>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</si>
  <si>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</si>
  <si>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</si>
  <si>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</si>
  <si>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</si>
  <si>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</si>
  <si>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</si>
  <si>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</si>
  <si>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</si>
  <si>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</si>
  <si>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</si>
  <si>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</si>
  <si>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</si>
  <si>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</si>
  <si>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</si>
  <si>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</si>
  <si>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</si>
  <si>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</si>
  <si>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</si>
  <si>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</si>
  <si>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</si>
  <si>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</si>
  <si>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</si>
  <si>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</si>
  <si>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</si>
  <si>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</si>
  <si>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</si>
  <si>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</si>
  <si>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</si>
  <si>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</si>
  <si>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</si>
  <si>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</si>
  <si>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</si>
  <si>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</si>
  <si>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</si>
  <si>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</si>
  <si>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</si>
  <si>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</si>
  <si>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</si>
  <si>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</si>
  <si>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</si>
  <si>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</si>
  <si>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</si>
  <si>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</si>
  <si>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</si>
  <si>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</si>
  <si>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</si>
  <si>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</si>
  <si>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</si>
  <si>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</si>
  <si>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</si>
  <si>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</si>
  <si>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</si>
  <si>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</si>
  <si>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</si>
  <si>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</si>
  <si>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</si>
  <si>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</si>
  <si>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</si>
  <si>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</si>
  <si>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</si>
  <si>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</si>
  <si>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</si>
  <si>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</si>
  <si>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</si>
  <si>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</si>
  <si>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</si>
  <si>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</si>
  <si>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</si>
  <si>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</si>
  <si>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</si>
  <si>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</si>
  <si>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</si>
  <si>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</si>
  <si>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</si>
  <si>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</si>
  <si>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</si>
  <si>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</si>
  <si>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</si>
  <si>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</si>
  <si>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</si>
  <si>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</si>
  <si>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</si>
  <si>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</si>
  <si>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</si>
  <si>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</si>
  <si>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</si>
  <si>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</si>
  <si>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</si>
  <si>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</si>
  <si>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</si>
  <si>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</si>
  <si>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</si>
  <si>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</si>
  <si>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</si>
  <si>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</si>
  <si>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</si>
  <si>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</si>
  <si>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</si>
  <si>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</si>
  <si>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</si>
  <si>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</si>
  <si>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</si>
  <si>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</si>
  <si>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</si>
  <si>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</si>
  <si>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</si>
  <si>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</si>
  <si>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</si>
  <si>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</si>
  <si>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</si>
  <si>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</si>
  <si>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</si>
  <si>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</si>
  <si>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</si>
  <si>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</si>
  <si>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</si>
  <si>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</si>
  <si>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</si>
  <si>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</si>
  <si>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</si>
  <si>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</si>
  <si>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</si>
  <si>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</si>
  <si>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</si>
  <si>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</si>
  <si>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</si>
  <si>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</si>
  <si>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</si>
  <si>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</si>
  <si>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</si>
  <si>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</si>
  <si>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</si>
  <si>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</si>
  <si>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</si>
  <si>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</si>
  <si>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</si>
  <si>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</si>
  <si>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</si>
  <si>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</si>
  <si>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</si>
  <si>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</si>
  <si>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</si>
  <si>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</si>
  <si>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</si>
  <si>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</si>
  <si>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</si>
  <si>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</si>
  <si>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</si>
  <si>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</si>
  <si>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</si>
  <si>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</si>
  <si>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</si>
  <si>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</si>
  <si>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</si>
  <si>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</si>
  <si>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</si>
  <si>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</si>
  <si>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</si>
  <si>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</si>
  <si>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</si>
  <si>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</si>
  <si>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</si>
  <si>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</si>
  <si>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</si>
  <si>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</si>
  <si>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</si>
  <si>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</si>
  <si>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</si>
  <si>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</si>
  <si>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</si>
  <si>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</si>
  <si>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</si>
  <si>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</si>
  <si>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</si>
  <si>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</si>
  <si>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</si>
  <si>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</si>
  <si>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</si>
  <si>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</si>
  <si>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</si>
  <si>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</si>
  <si>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</si>
  <si>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</si>
  <si>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</si>
  <si>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</si>
  <si>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</si>
  <si>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</si>
  <si>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</si>
  <si>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</si>
  <si>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</si>
  <si>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</si>
  <si>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</si>
  <si>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</si>
  <si>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</si>
  <si>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</si>
  <si>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</si>
  <si>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</si>
  <si>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</si>
  <si>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</si>
  <si>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</si>
  <si>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</si>
  <si>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</si>
  <si>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</si>
  <si>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</si>
  <si>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</si>
  <si>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</si>
  <si>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</si>
  <si>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</si>
  <si>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</si>
  <si>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</si>
  <si>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</si>
  <si>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</si>
  <si>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</si>
  <si>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</si>
  <si>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</si>
  <si>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</si>
  <si>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</si>
  <si>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</si>
  <si>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</si>
  <si>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</si>
  <si>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</si>
  <si>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</si>
  <si>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</si>
  <si>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</si>
  <si>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</si>
  <si>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</si>
  <si>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</si>
  <si>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</si>
  <si>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</si>
  <si>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</si>
  <si>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</si>
  <si>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</si>
  <si>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</si>
  <si>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</si>
  <si>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</si>
  <si>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</si>
  <si>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</si>
  <si>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</si>
  <si>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</si>
  <si>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</si>
  <si>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</si>
  <si>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</si>
  <si>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</si>
  <si>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</si>
  <si>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</si>
  <si>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</si>
  <si>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</si>
  <si>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</si>
  <si>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</si>
  <si>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</si>
  <si>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</si>
  <si>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</si>
  <si>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</si>
  <si>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</si>
  <si>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</si>
  <si>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</si>
  <si>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</si>
  <si>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</si>
  <si>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</si>
  <si>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</si>
  <si>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</si>
  <si>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</si>
  <si>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</si>
  <si>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</si>
  <si>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</si>
  <si>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</si>
  <si>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</si>
  <si>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</si>
  <si>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</si>
  <si>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</si>
  <si>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</si>
  <si>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</si>
  <si>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</si>
  <si>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</si>
  <si>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</si>
  <si>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</si>
  <si>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</si>
  <si>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</si>
  <si>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</si>
  <si>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</si>
  <si>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</si>
  <si>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</si>
  <si>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</si>
  <si>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</si>
  <si>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</si>
  <si>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</si>
  <si>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</si>
  <si>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</si>
  <si>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</si>
  <si>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</si>
  <si>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</si>
  <si>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</si>
  <si>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</si>
  <si>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</si>
  <si>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</si>
  <si>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</si>
  <si>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</si>
  <si>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</si>
  <si>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</si>
  <si>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</si>
  <si>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</si>
  <si>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</si>
  <si>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</si>
  <si>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</si>
  <si>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</si>
  <si>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</si>
  <si>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</si>
  <si>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</si>
  <si>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</si>
  <si>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</si>
  <si>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</si>
  <si>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</si>
  <si>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</si>
  <si>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</si>
  <si>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</si>
  <si>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</si>
  <si>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</si>
  <si>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</si>
  <si>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</si>
  <si>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</si>
  <si>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</si>
  <si>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</si>
  <si>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</si>
  <si>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</si>
  <si>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</si>
  <si>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</si>
  <si>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</si>
  <si>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</si>
  <si>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</si>
  <si>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</si>
  <si>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</si>
  <si>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</si>
  <si>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</si>
  <si>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</si>
  <si>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</si>
  <si>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</si>
  <si>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</si>
  <si>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</si>
  <si>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</si>
  <si>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</si>
  <si>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</si>
  <si>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</si>
  <si>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</si>
  <si>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</si>
  <si>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</si>
  <si>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</si>
  <si>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</si>
  <si>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</si>
  <si>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</si>
  <si>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</si>
  <si>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</si>
  <si>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</si>
  <si>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</si>
  <si>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</si>
  <si>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</si>
  <si>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</si>
  <si>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</si>
  <si>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</si>
  <si>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</si>
  <si>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</si>
  <si>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</si>
  <si>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</si>
  <si>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</si>
  <si>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</si>
  <si>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</si>
  <si>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</si>
  <si>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</si>
  <si>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</si>
  <si>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</si>
  <si>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</si>
  <si>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</si>
  <si>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</si>
  <si>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</si>
  <si>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</si>
  <si>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</si>
  <si>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</si>
  <si>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</si>
  <si>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</si>
  <si>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</si>
  <si>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</si>
  <si>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</si>
  <si>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</si>
  <si>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</si>
  <si>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</si>
  <si>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</si>
  <si>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</si>
  <si>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</si>
  <si>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</si>
  <si>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</si>
  <si>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</si>
  <si>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</si>
  <si>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</si>
  <si>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</si>
  <si>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</si>
  <si>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</si>
  <si>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</si>
  <si>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</si>
  <si>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</si>
  <si>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</si>
  <si>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</si>
  <si>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</si>
  <si>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</si>
  <si>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</si>
  <si>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</si>
  <si>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</si>
  <si>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</si>
  <si>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</si>
  <si>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</si>
  <si>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</si>
  <si>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</si>
  <si>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</si>
  <si>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</si>
  <si>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</si>
  <si>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</si>
  <si>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</si>
  <si>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</si>
  <si>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</si>
  <si>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</si>
  <si>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</si>
  <si>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</si>
  <si>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</si>
  <si>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</si>
  <si>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</si>
  <si>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</si>
  <si>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</si>
  <si>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</si>
  <si>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</si>
  <si>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</si>
  <si>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</si>
  <si>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</si>
  <si>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</si>
  <si>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</si>
  <si>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</si>
  <si>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</si>
  <si>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</si>
  <si>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</si>
  <si>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</si>
  <si>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</si>
  <si>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</si>
  <si>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</si>
  <si>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</si>
  <si>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</si>
  <si>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</si>
  <si>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</si>
  <si>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</si>
  <si>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</si>
  <si>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</si>
  <si>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</si>
  <si>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</si>
  <si>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</si>
  <si>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</si>
  <si>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</si>
  <si>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</si>
  <si>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</si>
  <si>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</si>
  <si>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</si>
  <si>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</si>
  <si>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</si>
  <si>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</si>
  <si>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</si>
  <si>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</si>
  <si>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</si>
  <si>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</si>
  <si>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</si>
  <si>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</si>
  <si>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</si>
  <si>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</si>
  <si>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</si>
  <si>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</si>
  <si>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</si>
  <si>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</si>
  <si>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</si>
  <si>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</si>
  <si>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</si>
  <si>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</si>
  <si>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</si>
  <si>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</si>
  <si>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</si>
  <si>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</si>
  <si>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</si>
  <si>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</si>
  <si>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</si>
  <si>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</si>
  <si>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</si>
  <si>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</si>
  <si>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</si>
  <si>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</si>
  <si>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</si>
  <si>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</si>
  <si>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</si>
  <si>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</si>
  <si>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</si>
  <si>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</si>
  <si>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</si>
  <si>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</si>
  <si>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</si>
  <si>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</si>
  <si>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</si>
  <si>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</si>
  <si>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</si>
  <si>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</si>
  <si>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</si>
  <si>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</si>
  <si>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</si>
  <si>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</si>
  <si>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</si>
  <si>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</si>
  <si>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</si>
  <si>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</si>
  <si>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</si>
  <si>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</si>
  <si>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</si>
  <si>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</si>
  <si>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</si>
  <si>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</si>
  <si>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</si>
  <si>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</si>
  <si>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</si>
  <si>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</si>
  <si>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</si>
  <si>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</si>
  <si>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</si>
  <si>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</si>
  <si>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</si>
  <si>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</si>
  <si>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</si>
  <si>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</si>
  <si>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</si>
  <si>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</si>
  <si>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</si>
  <si>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</si>
  <si>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</si>
  <si>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</si>
  <si>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</si>
  <si>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</si>
  <si>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</si>
  <si>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</si>
  <si>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</si>
  <si>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</si>
  <si>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</si>
  <si>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</si>
  <si>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</si>
  <si>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</si>
  <si>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</si>
  <si>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</si>
  <si>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</si>
  <si>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</si>
  <si>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</si>
  <si>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</si>
  <si>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</si>
  <si>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</si>
  <si>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</si>
  <si>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</si>
  <si>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</si>
  <si>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</si>
  <si>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</si>
  <si>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</si>
  <si>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</si>
  <si>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</si>
  <si>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</si>
  <si>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</si>
  <si>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</si>
  <si>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</si>
  <si>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</si>
  <si>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</si>
  <si>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</si>
  <si>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</si>
  <si>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</si>
  <si>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</si>
  <si>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</si>
  <si>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</si>
  <si>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</si>
  <si>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</si>
  <si>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</si>
  <si>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</si>
  <si>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</si>
  <si>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</si>
  <si>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</si>
  <si>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</si>
  <si>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</si>
  <si>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</si>
  <si>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</si>
  <si>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</si>
  <si>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</si>
  <si>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</si>
  <si>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</si>
  <si>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</si>
  <si>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</si>
  <si>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</si>
  <si>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</si>
  <si>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</si>
  <si>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</si>
  <si>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</si>
  <si>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</si>
  <si>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</si>
  <si>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</si>
  <si>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</si>
  <si>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</si>
  <si>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</si>
  <si>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</si>
  <si>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</si>
  <si>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</si>
  <si>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</si>
  <si>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</si>
  <si>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</si>
  <si>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</si>
  <si>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</si>
  <si>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</si>
  <si>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</si>
  <si>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</si>
  <si>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</si>
  <si>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</si>
  <si>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</si>
  <si>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</si>
  <si>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</si>
  <si>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</si>
  <si>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</si>
  <si>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</si>
  <si>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</si>
  <si>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</si>
  <si>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</si>
  <si>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</si>
  <si>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</si>
  <si>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</si>
  <si>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</si>
  <si>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</si>
  <si>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</si>
  <si>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</si>
  <si>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</si>
  <si>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</si>
  <si>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</si>
  <si>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</si>
  <si>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</si>
  <si>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</si>
  <si>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</si>
  <si>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</si>
  <si>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</si>
  <si>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</si>
  <si>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</si>
  <si>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</si>
  <si>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</si>
  <si>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</si>
  <si>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</si>
  <si>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</si>
  <si>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</si>
  <si>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</si>
  <si>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</si>
  <si>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</si>
  <si>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</si>
  <si>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</si>
  <si>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</si>
  <si>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</si>
  <si>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</si>
  <si>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</si>
  <si>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</si>
  <si>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</si>
  <si>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</si>
  <si>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</si>
  <si>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</si>
  <si>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</si>
  <si>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</si>
  <si>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</si>
  <si>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</si>
  <si>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</si>
  <si>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</si>
  <si>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</si>
  <si>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</si>
  <si>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</si>
  <si>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</si>
  <si>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</si>
  <si>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</si>
  <si>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</si>
  <si>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</si>
  <si>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</si>
  <si>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</si>
  <si>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</si>
  <si>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</si>
  <si>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</si>
  <si>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</si>
  <si>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</si>
  <si>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</si>
  <si>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</si>
  <si>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</si>
  <si>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</si>
  <si>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</si>
  <si>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</si>
  <si>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</si>
  <si>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</si>
  <si>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</si>
  <si>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</si>
  <si>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</si>
  <si>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</si>
  <si>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</si>
  <si>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</si>
  <si>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</si>
  <si>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</si>
  <si>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</si>
  <si>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</si>
  <si>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</si>
  <si>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</si>
  <si>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</si>
  <si>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</si>
  <si>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</si>
  <si>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</si>
  <si>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</si>
  <si>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</si>
  <si>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</si>
  <si>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</si>
  <si>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</si>
  <si>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</si>
  <si>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</si>
  <si>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</si>
  <si>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</si>
  <si>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</si>
  <si>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</si>
  <si>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</si>
  <si>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</si>
  <si>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</si>
  <si>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</si>
  <si>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</si>
  <si>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</si>
  <si>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</si>
  <si>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</si>
  <si>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</si>
  <si>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</si>
  <si>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</si>
  <si>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</si>
  <si>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</si>
  <si>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</si>
  <si>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</si>
  <si>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</si>
  <si>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</si>
  <si>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</si>
  <si>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</si>
  <si>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</si>
  <si>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</si>
  <si>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</si>
  <si>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</si>
  <si>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</si>
  <si>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</si>
  <si>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</si>
  <si>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</si>
  <si>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</si>
  <si>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</si>
  <si>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</si>
  <si>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</si>
  <si>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</si>
  <si>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</si>
  <si>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</si>
  <si>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</si>
  <si>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</si>
  <si>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</si>
  <si>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</si>
  <si>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</si>
  <si>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</si>
  <si>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</si>
  <si>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</si>
  <si>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</si>
  <si>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</si>
  <si>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</si>
  <si>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</si>
  <si>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</si>
  <si>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</si>
  <si>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</si>
  <si>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</si>
  <si>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</si>
  <si>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</si>
  <si>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</si>
  <si>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</si>
  <si>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</si>
  <si>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</si>
  <si>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</si>
  <si>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</si>
  <si>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</si>
  <si>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</si>
  <si>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</si>
  <si>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</si>
  <si>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</si>
  <si>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</si>
  <si>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</si>
  <si>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</si>
  <si>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</si>
  <si>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</si>
  <si>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</si>
  <si>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</si>
  <si>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</si>
  <si>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</si>
  <si>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</si>
  <si>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</si>
  <si>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</si>
  <si>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</si>
  <si>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</si>
  <si>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</si>
  <si>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</si>
  <si>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</si>
  <si>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</si>
  <si>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</si>
  <si>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</si>
  <si>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</si>
  <si>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</si>
  <si>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</si>
  <si>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</si>
  <si>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</si>
  <si>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</si>
  <si>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</si>
  <si>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</si>
  <si>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</si>
  <si>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</si>
  <si>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</si>
  <si>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</si>
  <si>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</si>
  <si>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</si>
  <si>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</si>
  <si>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</si>
  <si>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</si>
  <si>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</si>
  <si>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</si>
  <si>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</si>
  <si>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</si>
  <si>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</si>
  <si>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</si>
  <si>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</si>
  <si>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</si>
  <si>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</si>
  <si>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</si>
  <si>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</si>
  <si>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</si>
  <si>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</si>
  <si>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</si>
  <si>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</si>
  <si>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</si>
  <si>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</si>
  <si>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</si>
  <si>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</si>
  <si>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</si>
  <si>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</si>
  <si>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</si>
  <si>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</si>
  <si>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</si>
  <si>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</si>
  <si>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</si>
  <si>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</si>
  <si>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</si>
  <si>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</si>
  <si>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</si>
  <si>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</si>
  <si>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</si>
  <si>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</si>
  <si>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</si>
  <si>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</si>
  <si>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</si>
  <si>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</si>
  <si>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</si>
  <si>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</si>
  <si>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</si>
  <si>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</si>
  <si>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</si>
  <si>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</si>
  <si>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</si>
  <si>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</si>
  <si>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</si>
  <si>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</si>
  <si>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</si>
  <si>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</si>
  <si>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</si>
  <si>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</si>
  <si>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</si>
  <si>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</si>
  <si>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</si>
  <si>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</si>
  <si>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</si>
  <si>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</si>
  <si>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</si>
  <si>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</si>
  <si>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</si>
  <si>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</si>
  <si>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</si>
  <si>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</si>
  <si>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</si>
  <si>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</si>
  <si>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</si>
  <si>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</si>
  <si>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</si>
  <si>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</si>
  <si>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</si>
  <si>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</si>
  <si>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</si>
  <si>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</si>
  <si>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</si>
  <si>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</si>
  <si>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</si>
  <si>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</si>
  <si>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</si>
  <si>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</si>
  <si>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</si>
  <si>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</si>
  <si>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</si>
  <si>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</si>
  <si>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</si>
  <si>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</si>
  <si>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</si>
  <si>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</si>
  <si>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</si>
  <si>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</si>
  <si>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</si>
  <si>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</si>
  <si>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</si>
  <si>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</si>
  <si>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</si>
  <si>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</si>
  <si>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</si>
  <si>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</si>
  <si>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</si>
  <si>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</si>
  <si>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</si>
  <si>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</si>
  <si>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</si>
  <si>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</si>
  <si>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</si>
  <si>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</si>
  <si>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</si>
  <si>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</si>
  <si>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</si>
  <si>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</si>
  <si>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</si>
  <si>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</si>
  <si>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</si>
  <si>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</si>
  <si>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</si>
  <si>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</si>
  <si>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</si>
  <si>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</si>
  <si>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</si>
  <si>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</si>
  <si>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</si>
  <si>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</si>
  <si>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</si>
  <si>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</si>
  <si>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</si>
  <si>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</si>
  <si>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</si>
  <si>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</si>
  <si>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</si>
  <si>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</si>
  <si>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</si>
  <si>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</si>
  <si>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</si>
  <si>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</si>
  <si>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</si>
  <si>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</si>
  <si>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</si>
  <si>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</si>
  <si>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</si>
  <si>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</si>
  <si>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</si>
  <si>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</si>
  <si>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</si>
  <si>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</si>
  <si>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</si>
  <si>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</si>
  <si>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</si>
  <si>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</si>
  <si>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</si>
  <si>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</si>
  <si>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</si>
  <si>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</si>
  <si>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</si>
  <si>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</si>
  <si>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</si>
  <si>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</si>
  <si>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</si>
  <si>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</si>
  <si>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</si>
  <si>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</si>
  <si>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</si>
  <si>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</si>
  <si>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</si>
  <si>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</si>
  <si>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</si>
  <si>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</si>
  <si>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</si>
  <si>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</si>
  <si>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</si>
  <si>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</si>
  <si>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</si>
  <si>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</si>
  <si>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</si>
  <si>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</si>
  <si>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</si>
  <si>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</si>
  <si>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</si>
  <si>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</si>
  <si>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</si>
  <si>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</si>
  <si>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</si>
  <si>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</si>
  <si>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</si>
  <si>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</si>
  <si>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</si>
  <si>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</si>
  <si>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</si>
  <si>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</si>
  <si>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</si>
  <si>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</si>
  <si>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</si>
  <si>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</si>
  <si>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</si>
  <si>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</si>
  <si>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</si>
  <si>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</si>
  <si>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</si>
  <si>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</si>
  <si>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</si>
  <si>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</si>
  <si>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</si>
  <si>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</si>
  <si>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</si>
  <si>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</si>
  <si>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</si>
  <si>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</si>
  <si>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</si>
  <si>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</si>
  <si>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</si>
  <si>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</si>
  <si>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</si>
  <si>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</si>
  <si>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</si>
  <si>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</si>
  <si>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</si>
  <si>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</si>
  <si>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</si>
  <si>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</si>
  <si>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</si>
  <si>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</si>
  <si>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</si>
  <si>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</si>
  <si>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</si>
  <si>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</si>
  <si>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</si>
  <si>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</si>
  <si>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</si>
  <si>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</si>
  <si>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</si>
  <si>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</si>
  <si>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</si>
  <si>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</si>
  <si>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</si>
  <si>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</si>
  <si>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</si>
  <si>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</si>
  <si>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</si>
  <si>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</si>
  <si>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</si>
  <si>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</si>
  <si>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</si>
  <si>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</si>
  <si>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</si>
  <si>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</si>
  <si>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</si>
  <si>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</si>
  <si>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</si>
  <si>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</si>
  <si>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</si>
  <si>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</si>
  <si>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</si>
  <si>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</si>
  <si>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</si>
  <si>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</si>
  <si>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</si>
  <si>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</si>
  <si>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</si>
  <si>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</si>
  <si>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</si>
  <si>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</si>
  <si>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</si>
  <si>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</si>
  <si>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</si>
  <si>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</si>
  <si>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</si>
  <si>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</si>
  <si>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</si>
  <si>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</si>
  <si>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</si>
  <si>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</si>
  <si>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</si>
  <si>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</si>
  <si>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</si>
  <si>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</si>
  <si>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</si>
  <si>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</si>
  <si>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</si>
  <si>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</si>
  <si>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</si>
  <si>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</si>
  <si>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</si>
  <si>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</si>
  <si>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</si>
  <si>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</si>
  <si>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</si>
  <si>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</si>
  <si>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</si>
  <si>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</si>
  <si>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</si>
  <si>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</si>
  <si>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</si>
  <si>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</si>
  <si>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</si>
  <si>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</si>
  <si>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</si>
  <si>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</si>
  <si>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</si>
  <si>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</si>
  <si>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</si>
  <si>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</si>
  <si>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</si>
  <si>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</si>
  <si>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</si>
  <si>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</si>
  <si>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</si>
  <si>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</si>
  <si>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</si>
  <si>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</si>
  <si>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</si>
  <si>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</si>
  <si>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</si>
  <si>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</si>
  <si>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</si>
  <si>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</si>
  <si>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</si>
  <si>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</si>
  <si>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</si>
  <si>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</si>
  <si>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</si>
  <si>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</si>
  <si>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</si>
  <si>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</si>
  <si>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</si>
  <si>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</si>
  <si>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</si>
  <si>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</si>
  <si>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</si>
  <si>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</si>
  <si>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</si>
  <si>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</si>
  <si>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</si>
  <si>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</si>
  <si>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</si>
  <si>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</si>
  <si>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</si>
  <si>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</si>
  <si>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</si>
  <si>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</si>
  <si>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</si>
  <si>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</si>
  <si>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</si>
  <si>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</si>
  <si>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</si>
  <si>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</si>
  <si>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</si>
  <si>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</si>
  <si>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</si>
  <si>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</si>
  <si>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</si>
  <si>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</si>
  <si>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</si>
  <si>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</si>
  <si>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</si>
  <si>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</si>
  <si>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</si>
  <si>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</si>
  <si>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</si>
  <si>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</si>
  <si>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</si>
  <si>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</si>
  <si>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</si>
  <si>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</si>
  <si>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</si>
  <si>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</si>
  <si>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</si>
  <si>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</si>
  <si>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</si>
  <si>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</si>
  <si>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</si>
  <si>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</si>
  <si>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</si>
  <si>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</si>
  <si>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</si>
  <si>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</si>
  <si>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</si>
  <si>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</si>
  <si>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</si>
  <si>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</si>
  <si>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</si>
  <si>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</si>
  <si>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</si>
  <si>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</si>
  <si>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</si>
  <si>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</si>
  <si>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</si>
  <si>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</si>
  <si>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</si>
  <si>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</si>
  <si>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</si>
  <si>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</si>
  <si>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</si>
  <si>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</si>
  <si>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</si>
  <si>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</si>
  <si>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</si>
  <si>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</si>
  <si>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</si>
  <si>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</si>
  <si>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</si>
  <si>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</si>
  <si>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</si>
  <si>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</si>
  <si>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</si>
  <si>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</si>
  <si>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</si>
  <si>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</si>
  <si>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</si>
  <si>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</si>
  <si>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</si>
  <si>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</si>
  <si>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</si>
  <si>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</si>
  <si>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</si>
  <si>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</si>
  <si>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</si>
  <si>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</si>
  <si>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</si>
  <si>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</si>
  <si>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</si>
  <si>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</si>
  <si>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</si>
  <si>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</si>
  <si>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</si>
  <si>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</si>
  <si>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</si>
  <si>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</si>
  <si>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</si>
  <si>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</si>
  <si>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</si>
  <si>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</si>
  <si>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</si>
  <si>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</si>
  <si>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</si>
  <si>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</si>
  <si>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</si>
  <si>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</si>
  <si>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</si>
  <si>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</si>
  <si>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</si>
  <si>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</si>
  <si>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</si>
  <si>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</si>
  <si>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</si>
  <si>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</si>
  <si>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</si>
  <si>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</si>
  <si>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</si>
  <si>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</si>
  <si>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</si>
  <si>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</si>
  <si>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</si>
  <si>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</si>
  <si>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</si>
  <si>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</si>
  <si>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</si>
  <si>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</si>
  <si>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</si>
  <si>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</si>
  <si>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</si>
  <si>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</si>
  <si>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</si>
  <si>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</si>
  <si>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</si>
  <si>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</si>
  <si>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</si>
  <si>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</si>
  <si>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</si>
  <si>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</si>
  <si>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</si>
  <si>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</si>
  <si>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</si>
  <si>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</si>
  <si>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</si>
  <si>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</si>
  <si>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</si>
  <si>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</si>
  <si>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</si>
  <si>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</si>
  <si>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</si>
  <si>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</si>
  <si>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</si>
  <si>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</si>
  <si>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</si>
  <si>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</si>
  <si>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</si>
  <si>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</si>
  <si>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</si>
  <si>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</si>
  <si>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</si>
  <si>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</si>
  <si>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</si>
  <si>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</si>
  <si>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</si>
  <si>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</si>
  <si>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</si>
  <si>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</si>
  <si>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</si>
  <si>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</si>
  <si>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</si>
  <si>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</si>
  <si>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</si>
  <si>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</si>
  <si>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</si>
  <si>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</si>
  <si>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</si>
  <si>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</si>
  <si>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</si>
  <si>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</si>
  <si>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</si>
  <si>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</si>
  <si>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</si>
  <si>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</si>
  <si>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</si>
  <si>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</si>
  <si>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</si>
  <si>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</si>
  <si>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</si>
  <si>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</si>
  <si>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</si>
  <si>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</si>
  <si>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</si>
  <si>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</si>
  <si>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</si>
  <si>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</si>
  <si>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</si>
  <si>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</si>
  <si>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</si>
  <si>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</si>
  <si>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</si>
  <si>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</si>
  <si>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</si>
  <si>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</si>
  <si>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</si>
  <si>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</si>
  <si>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</si>
  <si>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</si>
  <si>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</si>
  <si>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</si>
  <si>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</si>
  <si>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</si>
  <si>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</si>
  <si>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</si>
  <si>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</si>
  <si>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</si>
  <si>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</si>
  <si>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</si>
  <si>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</si>
  <si>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</si>
  <si>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</si>
  <si>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</si>
  <si>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</si>
  <si>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</si>
  <si>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</si>
  <si>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</si>
  <si>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</si>
  <si>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</si>
  <si>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</si>
  <si>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</si>
  <si>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</si>
  <si>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</si>
  <si>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</si>
  <si>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</si>
  <si>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</si>
  <si>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</si>
  <si>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</si>
  <si>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</si>
  <si>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</si>
  <si>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</si>
  <si>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</si>
  <si>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</si>
  <si>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</si>
  <si>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</si>
  <si>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</si>
  <si>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</si>
  <si>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</si>
  <si>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</si>
  <si>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</si>
  <si>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</si>
  <si>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</si>
  <si>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</si>
  <si>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</si>
  <si>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</si>
  <si>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</si>
  <si>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</si>
  <si>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</si>
  <si>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</si>
  <si>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</si>
  <si>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</si>
  <si>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</si>
  <si>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</si>
  <si>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</si>
  <si>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</si>
  <si>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</si>
  <si>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</si>
  <si>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</si>
  <si>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</si>
  <si>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</si>
  <si>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</si>
  <si>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</si>
  <si>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</si>
  <si>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</si>
  <si>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</si>
  <si>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</si>
  <si>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</si>
  <si>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</si>
  <si>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</si>
  <si>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</si>
  <si>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</si>
  <si>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</si>
  <si>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</si>
  <si>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</si>
  <si>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</si>
  <si>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</si>
  <si>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</si>
  <si>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</si>
  <si>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</si>
  <si>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</si>
  <si>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</si>
  <si>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</si>
  <si>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</si>
  <si>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</si>
  <si>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</si>
  <si>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</si>
  <si>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</si>
  <si>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</si>
  <si>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</si>
  <si>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</si>
  <si>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</si>
  <si>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</si>
  <si>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</si>
  <si>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</si>
  <si>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</si>
  <si>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</si>
  <si>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</si>
  <si>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</si>
  <si>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</si>
  <si>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</si>
  <si>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</si>
  <si>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</si>
  <si>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</si>
  <si>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</si>
  <si>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</si>
  <si>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</si>
  <si>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</si>
  <si>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</si>
  <si>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</si>
  <si>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</si>
  <si>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</si>
  <si>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</si>
  <si>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</si>
  <si>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</si>
  <si>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</si>
  <si>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</si>
  <si>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</si>
  <si>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</si>
  <si>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</si>
  <si>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</si>
  <si>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</si>
  <si>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</si>
  <si>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</si>
  <si>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</si>
  <si>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</si>
  <si>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</si>
  <si>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</si>
  <si>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</si>
  <si>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</si>
  <si>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</si>
  <si>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</si>
  <si>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</si>
  <si>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</si>
  <si>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</si>
  <si>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</si>
  <si>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</si>
  <si>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</si>
  <si>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</si>
  <si>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</si>
  <si>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</si>
  <si>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</si>
  <si>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</si>
  <si>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</si>
  <si>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</si>
  <si>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</si>
  <si>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</si>
  <si>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</si>
  <si>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</si>
  <si>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</si>
  <si>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</si>
  <si>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</si>
  <si>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</si>
  <si>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</si>
  <si>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</si>
  <si>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</si>
  <si>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</si>
  <si>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</si>
  <si>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</si>
  <si>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</si>
  <si>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</si>
  <si>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</si>
  <si>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</si>
  <si>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</si>
  <si>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</si>
  <si>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</si>
  <si>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</si>
  <si>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</si>
  <si>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</si>
  <si>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</si>
  <si>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</si>
  <si>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</si>
  <si>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</si>
  <si>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</si>
  <si>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</si>
  <si>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</si>
  <si>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</si>
  <si>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</si>
  <si>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</si>
  <si>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</si>
  <si>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</si>
  <si>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</si>
  <si>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</si>
  <si>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</si>
  <si>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</si>
  <si>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</si>
  <si>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</si>
  <si>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</si>
  <si>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</si>
  <si>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</si>
  <si>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</si>
  <si>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</si>
  <si>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</si>
  <si>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</si>
  <si>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</si>
  <si>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</si>
  <si>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</si>
  <si>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</si>
  <si>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</si>
  <si>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</si>
  <si>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</si>
  <si>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</si>
  <si>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</si>
  <si>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</si>
  <si>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</si>
  <si>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</si>
  <si>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</si>
  <si>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</si>
  <si>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</si>
  <si>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</si>
  <si>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</si>
  <si>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</si>
  <si>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</si>
  <si>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</si>
  <si>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</si>
  <si>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</si>
  <si>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</si>
  <si>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</si>
  <si>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</si>
  <si>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</si>
  <si>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</si>
  <si>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</si>
  <si>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</si>
  <si>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</si>
  <si>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</si>
  <si>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</si>
  <si>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</si>
  <si>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</si>
  <si>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</si>
  <si>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</si>
  <si>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</si>
  <si>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</si>
  <si>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</si>
  <si>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</si>
  <si>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</si>
  <si>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</si>
  <si>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</si>
  <si>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</si>
  <si>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</si>
  <si>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</si>
  <si>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</si>
  <si>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</si>
  <si>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</si>
  <si>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</si>
  <si>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</si>
  <si>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</si>
  <si>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</si>
  <si>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</si>
  <si>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</si>
  <si>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</si>
  <si>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</si>
  <si>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</si>
  <si>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</si>
  <si>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</si>
  <si>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</si>
  <si>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</si>
  <si>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</si>
  <si>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</si>
  <si>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</si>
  <si>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</si>
  <si>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</si>
  <si>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</si>
  <si>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</si>
  <si>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</si>
  <si>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</si>
  <si>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</si>
  <si>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</si>
  <si>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</si>
  <si>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</si>
  <si>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</si>
  <si>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</si>
  <si>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</si>
  <si>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</si>
  <si>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</si>
  <si>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</si>
  <si>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</si>
  <si>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</si>
  <si>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</si>
  <si>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</si>
  <si>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</si>
  <si>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</si>
  <si>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</si>
  <si>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</si>
  <si>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</si>
  <si>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</si>
  <si>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</si>
  <si>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</si>
  <si>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</si>
  <si>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</si>
  <si>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</si>
  <si>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</si>
  <si>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</si>
  <si>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</si>
  <si>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</si>
  <si>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</si>
  <si>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</si>
  <si>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</si>
  <si>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</si>
  <si>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</si>
  <si>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</si>
  <si>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</si>
  <si>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</si>
  <si>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</si>
  <si>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</si>
  <si>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</si>
  <si>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</si>
  <si>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</si>
  <si>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</si>
  <si>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</si>
  <si>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</si>
  <si>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</si>
  <si>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</si>
  <si>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</si>
  <si>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</si>
  <si>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</si>
  <si>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</si>
  <si>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</si>
  <si>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</si>
  <si>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</si>
  <si>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</si>
  <si>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</si>
  <si>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</si>
  <si>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</si>
  <si>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</si>
  <si>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</si>
  <si>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</si>
  <si>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</si>
  <si>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</si>
  <si>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</si>
  <si>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</si>
  <si>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</si>
  <si>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</si>
  <si>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</si>
  <si>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</si>
  <si>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</si>
  <si>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</si>
  <si>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</si>
  <si>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</si>
  <si>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</si>
  <si>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</si>
  <si>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</si>
  <si>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</si>
  <si>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</si>
  <si>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</si>
  <si>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</si>
  <si>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</si>
  <si>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</si>
  <si>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</si>
  <si>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</si>
  <si>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</si>
  <si>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</si>
  <si>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</si>
  <si>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</si>
  <si>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</si>
  <si>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</si>
  <si>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</si>
  <si>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</si>
  <si>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</si>
  <si>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</si>
  <si>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</si>
  <si>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</si>
  <si>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</si>
  <si>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</si>
  <si>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</si>
  <si>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</si>
  <si>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</si>
  <si>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</si>
  <si>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</si>
  <si>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</si>
  <si>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</si>
  <si>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</si>
  <si>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</si>
  <si>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</si>
  <si>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</si>
  <si>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</si>
  <si>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</si>
  <si>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</si>
  <si>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</si>
  <si>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</si>
  <si>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</si>
  <si>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</si>
  <si>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</si>
  <si>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</si>
  <si>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</si>
  <si>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</si>
  <si>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</si>
  <si>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</si>
  <si>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</si>
  <si>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</si>
  <si>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</si>
  <si>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</si>
  <si>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</si>
  <si>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</si>
  <si>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</si>
  <si>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</si>
  <si>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</si>
  <si>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</si>
  <si>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</si>
  <si>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</si>
  <si>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</si>
  <si>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</si>
  <si>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</si>
  <si>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</si>
  <si>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</si>
  <si>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</si>
  <si>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</si>
  <si>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</si>
  <si>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</si>
  <si>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</si>
  <si>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</si>
  <si>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</si>
  <si>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</si>
  <si>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</si>
  <si>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</si>
  <si>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</si>
  <si>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</si>
  <si>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</si>
  <si>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</si>
  <si>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</si>
  <si>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</si>
  <si>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</si>
  <si>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</si>
  <si>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</si>
  <si>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</si>
  <si>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</si>
  <si>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</si>
  <si>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</si>
  <si>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</si>
  <si>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</si>
  <si>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</si>
  <si>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</si>
  <si>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</si>
  <si>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</si>
  <si>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</si>
  <si>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</si>
  <si>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</si>
  <si>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</si>
  <si>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</si>
  <si>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</si>
  <si>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</si>
  <si>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</si>
  <si>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</si>
  <si>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</si>
  <si>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</si>
  <si>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</si>
  <si>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</si>
  <si>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</si>
  <si>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</si>
  <si>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</si>
  <si>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</si>
  <si>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</si>
  <si>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</si>
  <si>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</si>
  <si>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</si>
  <si>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</si>
  <si>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</si>
  <si>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</si>
  <si>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</si>
  <si>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</si>
  <si>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</si>
  <si>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</si>
  <si>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</si>
  <si>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</si>
  <si>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</si>
  <si>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</si>
  <si>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</si>
  <si>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</si>
  <si>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</si>
  <si>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</si>
  <si>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</si>
  <si>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</si>
  <si>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</si>
  <si>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</si>
  <si>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</si>
  <si>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</si>
  <si>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</si>
  <si>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</si>
  <si>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</si>
  <si>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</si>
  <si>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</si>
  <si>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</si>
  <si>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</si>
  <si>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</si>
  <si>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</si>
  <si>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</si>
  <si>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</si>
  <si>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</si>
  <si>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</si>
  <si>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</si>
  <si>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</si>
  <si>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</si>
  <si>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</si>
  <si>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</si>
  <si>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</si>
  <si>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</si>
  <si>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</si>
  <si>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</si>
  <si>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</si>
  <si>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</si>
  <si>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</si>
  <si>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</si>
  <si>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</si>
  <si>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</si>
  <si>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</si>
  <si>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</si>
  <si>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</si>
  <si>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</si>
  <si>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</si>
  <si>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</si>
  <si>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</si>
  <si>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</si>
  <si>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</si>
  <si>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</si>
  <si>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</si>
  <si>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</si>
  <si>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</si>
  <si>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</si>
  <si>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</si>
  <si>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</si>
  <si>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</si>
  <si>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</si>
  <si>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</si>
  <si>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</si>
  <si>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</si>
  <si>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</si>
  <si>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</si>
  <si>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</si>
  <si>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</si>
  <si>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</si>
  <si>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</si>
  <si>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</si>
  <si>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</si>
  <si>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</si>
  <si>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</si>
  <si>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</si>
  <si>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</si>
  <si>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</si>
  <si>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</si>
  <si>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</si>
  <si>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</si>
  <si>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</si>
  <si>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</si>
  <si>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</si>
  <si>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</si>
  <si>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</si>
  <si>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</si>
  <si>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</si>
  <si>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</si>
  <si>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</si>
  <si>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</si>
  <si>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</si>
  <si>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</si>
  <si>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</si>
  <si>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</si>
  <si>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</si>
  <si>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</si>
  <si>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</si>
  <si>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</si>
  <si>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</si>
  <si>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</si>
  <si>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</si>
  <si>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</si>
  <si>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</si>
  <si>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</si>
  <si>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</si>
  <si>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</si>
  <si>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</si>
  <si>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</si>
  <si>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</si>
  <si>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</si>
  <si>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</si>
  <si>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</si>
  <si>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</si>
  <si>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</si>
  <si>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</si>
  <si>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</si>
  <si>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</si>
  <si>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</si>
  <si>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</si>
  <si>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</si>
  <si>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</si>
  <si>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</si>
  <si>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</si>
  <si>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</si>
  <si>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</si>
  <si>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</si>
  <si>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</si>
  <si>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</si>
  <si>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</si>
  <si>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</si>
  <si>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</si>
  <si>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</si>
  <si>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</si>
  <si>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</si>
  <si>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</si>
  <si>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</si>
  <si>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</si>
  <si>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</si>
  <si>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</si>
  <si>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</si>
  <si>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</si>
  <si>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</si>
  <si>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</si>
  <si>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</si>
  <si>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</si>
  <si>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</si>
  <si>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</si>
  <si>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</si>
  <si>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</si>
  <si>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</si>
  <si>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</si>
  <si>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</si>
  <si>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</si>
  <si>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</si>
  <si>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</si>
  <si>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</si>
  <si>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</si>
  <si>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</si>
  <si>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</si>
  <si>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</si>
  <si>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</si>
  <si>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</si>
  <si>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</si>
  <si>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</si>
  <si>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</si>
  <si>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</si>
  <si>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</si>
  <si>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</si>
  <si>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</si>
  <si>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</si>
  <si>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</si>
  <si>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</si>
  <si>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</si>
  <si>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</si>
  <si>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</si>
  <si>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</si>
  <si>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</si>
  <si>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</si>
  <si>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</si>
  <si>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</si>
  <si>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</si>
  <si>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</si>
  <si>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</si>
  <si>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</si>
  <si>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</si>
  <si>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</si>
  <si>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</si>
  <si>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</si>
  <si>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</si>
  <si>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</si>
  <si>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</si>
  <si>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</si>
  <si>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</si>
  <si>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</si>
  <si>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</si>
  <si>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</si>
  <si>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</si>
  <si>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</si>
  <si>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</si>
  <si>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</si>
  <si>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</si>
  <si>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</si>
  <si>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</si>
  <si>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</si>
  <si>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</si>
  <si>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</si>
  <si>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</si>
  <si>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</si>
  <si>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</si>
  <si>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</si>
  <si>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</si>
  <si>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</si>
  <si>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</si>
  <si>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</si>
  <si>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</si>
  <si>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</si>
  <si>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</si>
  <si>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</si>
  <si>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</si>
  <si>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</si>
  <si>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</si>
  <si>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</si>
  <si>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</si>
  <si>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</si>
  <si>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</si>
  <si>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</si>
  <si>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</si>
  <si>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</si>
  <si>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</si>
  <si>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</si>
  <si>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</si>
  <si>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</si>
  <si>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</si>
  <si>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</si>
  <si>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</si>
  <si>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</si>
  <si>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</si>
  <si>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</si>
  <si>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</si>
  <si>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</si>
  <si>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</si>
  <si>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</si>
  <si>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</si>
  <si>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</si>
  <si>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</si>
  <si>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</si>
  <si>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</si>
  <si>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</si>
  <si>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</si>
  <si>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</si>
  <si>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</si>
  <si>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</si>
  <si>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</si>
  <si>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</si>
  <si>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</si>
  <si>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</si>
  <si>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</si>
  <si>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</si>
  <si>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</si>
  <si>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</si>
  <si>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</si>
  <si>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</si>
  <si>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</si>
  <si>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</si>
  <si>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</si>
  <si>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</si>
  <si>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</si>
  <si>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</si>
  <si>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</si>
  <si>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</si>
  <si>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</si>
  <si>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</si>
  <si>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</si>
  <si>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</si>
  <si>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</si>
  <si>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</si>
  <si>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</si>
  <si>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</si>
  <si>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</si>
  <si>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</si>
  <si>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</si>
  <si>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</si>
  <si>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</si>
  <si>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</si>
  <si>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</si>
  <si>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</si>
  <si>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</si>
  <si>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</si>
  <si>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</si>
  <si>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</si>
  <si>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</si>
  <si>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</si>
  <si>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</si>
  <si>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</si>
  <si>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</si>
  <si>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</si>
  <si>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</si>
  <si>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</si>
  <si>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</si>
  <si>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</si>
  <si>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</si>
  <si>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</si>
  <si>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</si>
  <si>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</si>
  <si>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</si>
  <si>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</si>
  <si>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</si>
  <si>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</si>
  <si>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</si>
  <si>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</si>
  <si>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</si>
  <si>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</si>
  <si>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</si>
  <si>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</si>
  <si>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</si>
  <si>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</si>
  <si>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</si>
  <si>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</si>
  <si>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</si>
  <si>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</si>
  <si>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</si>
  <si>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</si>
  <si>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</si>
  <si>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</si>
  <si>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</si>
  <si>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</si>
  <si>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</si>
  <si>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</si>
  <si>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</si>
  <si>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</si>
  <si>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</si>
  <si>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</si>
  <si>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</si>
  <si>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</si>
  <si>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</si>
  <si>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</si>
  <si>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</si>
  <si>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</si>
  <si>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</si>
  <si>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</si>
  <si>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</si>
  <si>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</si>
  <si>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</si>
  <si>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</si>
  <si>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</si>
  <si>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</si>
  <si>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</si>
  <si>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</si>
  <si>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</si>
  <si>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</si>
  <si>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</si>
  <si>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</si>
  <si>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</si>
  <si>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</si>
  <si>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</si>
  <si>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</si>
  <si>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</si>
  <si>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</si>
  <si>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</si>
  <si>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</si>
  <si>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</si>
  <si>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</si>
  <si>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</si>
  <si>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</si>
  <si>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</si>
  <si>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</si>
  <si>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</si>
  <si>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</si>
  <si>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</si>
  <si>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</si>
  <si>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</si>
  <si>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</si>
  <si>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</si>
  <si>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</si>
  <si>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</si>
  <si>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</si>
  <si>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</si>
  <si>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</si>
  <si>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</si>
  <si>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</si>
  <si>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</si>
  <si>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</si>
  <si>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</si>
  <si>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</si>
  <si>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</si>
  <si>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</si>
  <si>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</si>
  <si>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</si>
  <si>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</si>
  <si>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</si>
  <si>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</si>
  <si>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</si>
  <si>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</si>
  <si>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</si>
  <si>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</si>
  <si>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</si>
  <si>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</si>
  <si>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</si>
  <si>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</si>
  <si>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</si>
  <si>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</si>
  <si>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</si>
  <si>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</si>
  <si>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</si>
  <si>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</si>
  <si>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</si>
  <si>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</si>
  <si>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</si>
  <si>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</si>
  <si>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</si>
  <si>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</si>
  <si>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</si>
  <si>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</si>
  <si>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</si>
  <si>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</si>
  <si>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</si>
  <si>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</si>
  <si>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</si>
  <si>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</si>
  <si>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</si>
  <si>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</si>
  <si>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</si>
  <si>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</si>
  <si>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</si>
  <si>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</si>
  <si>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</si>
  <si>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</si>
  <si>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</si>
  <si>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</si>
  <si>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</si>
  <si>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</si>
  <si>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</si>
  <si>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</si>
  <si>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</si>
  <si>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</si>
  <si>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</si>
  <si>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</si>
  <si>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</si>
  <si>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</si>
  <si>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</si>
  <si>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</si>
  <si>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</si>
  <si>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</si>
  <si>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</si>
  <si>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</si>
  <si>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</si>
  <si>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</si>
  <si>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</si>
  <si>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</si>
  <si>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</si>
  <si>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</si>
  <si>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</si>
  <si>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</si>
  <si>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</si>
  <si>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</si>
  <si>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</si>
  <si>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</si>
  <si>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</si>
  <si>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</si>
  <si>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</si>
  <si>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</si>
  <si>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</si>
  <si>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</si>
  <si>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</si>
  <si>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</si>
  <si>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</si>
  <si>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</si>
  <si>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</si>
  <si>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</si>
  <si>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</si>
  <si>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</si>
  <si>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</si>
  <si>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</si>
  <si>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</si>
  <si>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</si>
  <si>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</si>
  <si>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</si>
  <si>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</si>
  <si>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</si>
  <si>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</si>
  <si>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</si>
  <si>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</si>
  <si>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</si>
  <si>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</si>
  <si>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</si>
  <si>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</si>
  <si>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</si>
  <si>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</si>
  <si>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</si>
  <si>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</si>
  <si>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</si>
  <si>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</si>
  <si>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</si>
  <si>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</si>
  <si>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</si>
  <si>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</si>
  <si>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</si>
  <si>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</si>
  <si>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</si>
  <si>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</si>
  <si>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</si>
  <si>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</si>
  <si>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</si>
  <si>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</si>
  <si>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</si>
  <si>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</si>
  <si>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</si>
  <si>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</si>
  <si>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</si>
  <si>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</si>
  <si>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</si>
  <si>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</si>
  <si>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</si>
  <si>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</si>
  <si>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</si>
  <si>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</si>
  <si>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</si>
  <si>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</si>
  <si>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</si>
  <si>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</si>
  <si>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</si>
  <si>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</si>
  <si>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</si>
  <si>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</si>
  <si>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</si>
  <si>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</si>
  <si>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</si>
  <si>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</si>
  <si>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</si>
  <si>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</si>
  <si>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</si>
  <si>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</si>
  <si>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</si>
  <si>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</si>
  <si>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</si>
  <si>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</si>
  <si>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</si>
  <si>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</si>
  <si>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</si>
  <si>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</si>
  <si>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</si>
  <si>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</si>
  <si>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</si>
  <si>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</si>
  <si>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</si>
  <si>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</si>
  <si>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</si>
  <si>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</si>
  <si>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</si>
  <si>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</si>
  <si>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</si>
  <si>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</si>
  <si>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</si>
  <si>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</si>
  <si>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</si>
  <si>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</si>
  <si>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</si>
  <si>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</si>
  <si>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</si>
  <si>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</si>
  <si>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</si>
  <si>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</si>
  <si>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</si>
  <si>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</si>
  <si>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</si>
  <si>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</si>
  <si>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</si>
  <si>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</si>
  <si>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</si>
  <si>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</si>
  <si>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</si>
  <si>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</si>
  <si>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</si>
  <si>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</si>
  <si>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</si>
  <si>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</si>
  <si>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</si>
  <si>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</si>
  <si>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</si>
  <si>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</si>
  <si>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</si>
  <si>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</si>
  <si>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</si>
  <si>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</si>
  <si>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</si>
  <si>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</si>
  <si>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</si>
  <si>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</si>
  <si>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</si>
  <si>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</si>
  <si>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</si>
  <si>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</si>
  <si>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</si>
  <si>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</si>
  <si>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</si>
  <si>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</si>
  <si>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</si>
  <si>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</si>
  <si>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</si>
  <si>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</si>
  <si>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</si>
  <si>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</si>
  <si>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</si>
  <si>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</si>
  <si>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</si>
  <si>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</si>
  <si>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</si>
  <si>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</si>
  <si>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</si>
  <si>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</si>
  <si>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</si>
  <si>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</si>
  <si>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</si>
  <si>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</si>
  <si>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</si>
  <si>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</si>
  <si>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</si>
  <si>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</si>
  <si>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</si>
  <si>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</si>
  <si>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</si>
  <si>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</si>
  <si>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</si>
  <si>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</si>
  <si>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</si>
  <si>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</si>
  <si>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</si>
  <si>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</si>
  <si>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</si>
  <si>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</si>
  <si>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</si>
  <si>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</si>
  <si>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</si>
  <si>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</si>
  <si>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</si>
  <si>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</si>
  <si>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</si>
  <si>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</si>
  <si>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</si>
  <si>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</si>
  <si>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</si>
  <si>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</si>
  <si>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</si>
  <si>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</si>
  <si>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</si>
  <si>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</si>
  <si>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</si>
  <si>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</si>
  <si>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</si>
  <si>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</si>
  <si>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</si>
  <si>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</si>
  <si>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</si>
  <si>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</si>
  <si>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</si>
  <si>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</si>
  <si>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</si>
  <si>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</si>
  <si>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</si>
  <si>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</si>
  <si>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</si>
  <si>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</si>
  <si>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</si>
  <si>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</si>
  <si>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</si>
  <si>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</si>
  <si>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</si>
  <si>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</si>
  <si>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</si>
  <si>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</si>
  <si>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</si>
  <si>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</si>
  <si>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</si>
  <si>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</si>
  <si>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</si>
  <si>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</si>
  <si>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</si>
  <si>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</si>
  <si>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</si>
  <si>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</si>
  <si>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</si>
  <si>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</si>
  <si>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</si>
  <si>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</si>
  <si>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</si>
  <si>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</si>
  <si>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</si>
  <si>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</si>
  <si>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</si>
  <si>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</si>
  <si>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</si>
  <si>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</si>
  <si>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</si>
  <si>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</si>
  <si>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</si>
  <si>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</si>
  <si>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</si>
  <si>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</si>
  <si>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</si>
  <si>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</si>
  <si>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</si>
  <si>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</si>
  <si>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</si>
  <si>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</si>
  <si>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</si>
  <si>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</si>
  <si>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</si>
  <si>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</si>
  <si>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</si>
  <si>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</si>
  <si>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</si>
  <si>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</si>
  <si>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</si>
  <si>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</si>
  <si>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</si>
  <si>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</si>
  <si>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</si>
  <si>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</si>
  <si>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</si>
  <si>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</si>
  <si>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</si>
  <si>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</si>
  <si>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</si>
  <si>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</si>
  <si>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</si>
  <si>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</si>
  <si>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</si>
  <si>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</si>
  <si>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</si>
  <si>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</si>
  <si>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</si>
  <si>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</si>
  <si>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</si>
  <si>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</si>
  <si>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</si>
  <si>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</si>
  <si>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</si>
  <si>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</si>
  <si>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</si>
  <si>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</si>
  <si>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</si>
  <si>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</si>
  <si>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</si>
  <si>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</si>
  <si>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</si>
  <si>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</si>
  <si>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</si>
  <si>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</si>
  <si>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</si>
  <si>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</si>
  <si>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</si>
  <si>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</si>
  <si>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</si>
  <si>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</si>
  <si>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</si>
  <si>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</si>
  <si>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</si>
  <si>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</si>
  <si>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</si>
  <si>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</si>
  <si>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</si>
  <si>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</si>
  <si>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</si>
  <si>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</si>
  <si>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</si>
  <si>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</si>
  <si>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</si>
  <si>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</si>
  <si>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</si>
  <si>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</si>
  <si>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</si>
  <si>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</si>
  <si>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</si>
  <si>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</si>
  <si>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</si>
  <si>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</si>
  <si>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</si>
  <si>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</si>
  <si>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</si>
  <si>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</si>
  <si>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</si>
  <si>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</si>
  <si>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</si>
  <si>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</si>
  <si>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</si>
  <si>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</si>
  <si>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</si>
  <si>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</si>
  <si>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</si>
  <si>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</si>
  <si>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</si>
  <si>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</si>
  <si>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</si>
  <si>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</si>
  <si>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</si>
  <si>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</si>
  <si>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</si>
  <si>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</si>
  <si>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</si>
  <si>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</si>
  <si>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</si>
  <si>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</si>
  <si>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</si>
  <si>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</si>
  <si>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</si>
  <si>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</si>
  <si>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</si>
  <si>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</si>
  <si>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</si>
  <si>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</si>
  <si>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</si>
  <si>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</si>
  <si>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</si>
  <si>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</si>
  <si>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</si>
  <si>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</si>
  <si>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</si>
  <si>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</si>
  <si>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</si>
  <si>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</si>
  <si>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</si>
  <si>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</si>
  <si>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</si>
  <si>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</si>
  <si>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</si>
  <si>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</si>
  <si>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</si>
  <si>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</si>
  <si>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</si>
  <si>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</si>
  <si>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</si>
  <si>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</si>
  <si>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</si>
  <si>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</si>
  <si>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</si>
  <si>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</si>
  <si>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</si>
  <si>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</si>
  <si>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</si>
  <si>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</si>
  <si>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</si>
  <si>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</si>
  <si>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</si>
  <si>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</si>
  <si>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</si>
  <si>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</si>
  <si>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</si>
  <si>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</si>
  <si>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</si>
  <si>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</si>
  <si>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</si>
  <si>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</si>
  <si>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</si>
  <si>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</si>
  <si>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</si>
  <si>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</si>
  <si>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</si>
  <si>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</si>
  <si>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</si>
  <si>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</si>
  <si>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</si>
  <si>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</si>
  <si>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</si>
  <si>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</si>
  <si>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</si>
  <si>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</si>
  <si>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</si>
  <si>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</si>
  <si>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</si>
  <si>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</si>
  <si>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</si>
  <si>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</si>
  <si>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</si>
  <si>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</si>
  <si>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</si>
  <si>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</si>
  <si>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</si>
  <si>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</si>
  <si>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</si>
  <si>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</si>
  <si>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</si>
  <si>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</si>
  <si>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</si>
  <si>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</si>
  <si>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</si>
  <si>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</si>
  <si>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</si>
  <si>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</si>
  <si>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</si>
  <si>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</si>
  <si>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</si>
  <si>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</si>
  <si>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</si>
  <si>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</si>
  <si>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</si>
  <si>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</si>
  <si>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</si>
  <si>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</si>
  <si>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</si>
  <si>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</si>
  <si>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</si>
  <si>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</si>
  <si>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</si>
  <si>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</si>
  <si>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</si>
  <si>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</si>
  <si>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</si>
  <si>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</si>
  <si>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</si>
  <si>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</si>
  <si>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</si>
  <si>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</si>
  <si>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</si>
  <si>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</si>
  <si>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</si>
  <si>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</si>
  <si>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</si>
  <si>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</si>
  <si>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</si>
  <si>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</si>
  <si>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</si>
  <si>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</si>
  <si>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</si>
  <si>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</si>
  <si>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</si>
  <si>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</si>
  <si>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</si>
  <si>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</si>
  <si>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</si>
  <si>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</si>
  <si>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</si>
  <si>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</si>
  <si>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</si>
  <si>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</si>
  <si>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</si>
  <si>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</si>
  <si>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</si>
  <si>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</si>
  <si>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</si>
  <si>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</si>
  <si>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</si>
  <si>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</si>
  <si>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</si>
  <si>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</si>
  <si>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</si>
  <si>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</si>
  <si>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</si>
  <si>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</si>
  <si>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</si>
  <si>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</si>
  <si>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</si>
  <si>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</si>
  <si>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</si>
  <si>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</si>
  <si>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</si>
  <si>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</si>
  <si>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</si>
  <si>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</si>
  <si>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</si>
  <si>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</si>
  <si>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</si>
  <si>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</si>
  <si>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</si>
  <si>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</si>
  <si>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</si>
  <si>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</si>
  <si>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</si>
  <si>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</si>
  <si>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</si>
  <si>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</si>
  <si>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</si>
  <si>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</si>
  <si>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</si>
  <si>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</si>
  <si>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</si>
  <si>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</si>
  <si>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</si>
  <si>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</si>
  <si>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</si>
  <si>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</si>
  <si>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</si>
  <si>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</si>
  <si>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</si>
  <si>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</si>
  <si>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</si>
  <si>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</si>
  <si>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</si>
  <si>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</si>
  <si>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</si>
  <si>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</si>
  <si>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</si>
  <si>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</si>
  <si>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</si>
  <si>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</si>
  <si>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</si>
  <si>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</si>
  <si>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</si>
  <si>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</si>
  <si>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</si>
  <si>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</si>
  <si>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</si>
  <si>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</si>
  <si>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</si>
  <si>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</si>
  <si>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</si>
  <si>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</si>
  <si>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</si>
  <si>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</si>
  <si>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</si>
  <si>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</si>
  <si>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</si>
  <si>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</si>
  <si>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</si>
  <si>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</si>
  <si>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</si>
  <si>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</si>
  <si>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</si>
  <si>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</si>
  <si>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</si>
  <si>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</si>
  <si>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</si>
  <si>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</si>
  <si>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</si>
  <si>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</si>
  <si>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</si>
  <si>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</si>
  <si>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</si>
  <si>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</si>
  <si>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</si>
  <si>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</si>
  <si>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</si>
  <si>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</si>
  <si>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</si>
  <si>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</si>
  <si>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</si>
  <si>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</si>
  <si>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</si>
  <si>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</si>
  <si>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</si>
  <si>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</si>
  <si>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</si>
  <si>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</si>
  <si>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</si>
  <si>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</si>
  <si>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</si>
  <si>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</si>
  <si>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</si>
  <si>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</si>
  <si>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</si>
  <si>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</si>
  <si>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</si>
  <si>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</si>
  <si>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</si>
  <si>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</si>
  <si>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</si>
  <si>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</si>
  <si>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</si>
  <si>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</si>
  <si>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</si>
  <si>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</si>
  <si>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</si>
  <si>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</si>
  <si>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</si>
  <si>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</si>
  <si>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</si>
  <si>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</si>
  <si>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</si>
  <si>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</si>
  <si>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</si>
  <si>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</si>
  <si>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</si>
  <si>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</si>
  <si>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</si>
  <si>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</si>
  <si>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</si>
  <si>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</si>
  <si>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</si>
  <si>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</si>
  <si>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</si>
  <si>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</si>
  <si>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</si>
  <si>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</si>
  <si>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</si>
  <si>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</si>
  <si>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</si>
  <si>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</si>
  <si>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</si>
  <si>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</si>
  <si>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</si>
  <si>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</si>
  <si>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</si>
  <si>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</si>
  <si>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</si>
  <si>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</si>
  <si>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</si>
  <si>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</si>
  <si>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</si>
  <si>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</si>
  <si>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</si>
  <si>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</si>
  <si>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</si>
  <si>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</si>
  <si>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</si>
  <si>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</si>
  <si>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</si>
  <si>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</si>
  <si>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</si>
  <si>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</si>
  <si>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</si>
  <si>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</si>
  <si>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</si>
  <si>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</si>
  <si>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</si>
  <si>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</si>
  <si>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</si>
  <si>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</si>
  <si>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</si>
  <si>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</si>
  <si>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</si>
  <si>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</si>
  <si>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</si>
  <si>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</si>
  <si>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</si>
  <si>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</si>
  <si>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</si>
  <si>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</si>
  <si>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</si>
  <si>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</si>
  <si>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</si>
  <si>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</si>
  <si>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</si>
  <si>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</si>
  <si>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</si>
  <si>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</si>
  <si>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</si>
  <si>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</si>
  <si>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</si>
  <si>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</si>
  <si>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</si>
  <si>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</si>
  <si>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</si>
  <si>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</si>
  <si>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</si>
  <si>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</si>
  <si>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</si>
  <si>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</si>
  <si>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</si>
  <si>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</si>
  <si>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</si>
  <si>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</si>
  <si>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</si>
  <si>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</si>
  <si>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</si>
  <si>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</si>
  <si>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</si>
  <si>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</si>
  <si>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</si>
  <si>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</si>
  <si>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</si>
  <si>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</si>
  <si>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</si>
  <si>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</si>
  <si>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</si>
  <si>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</si>
  <si>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</si>
  <si>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</si>
  <si>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</si>
  <si>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</si>
  <si>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</si>
  <si>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</si>
  <si>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</si>
  <si>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</si>
  <si>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</si>
  <si>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</si>
  <si>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</si>
  <si>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</si>
  <si>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</si>
  <si>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</si>
  <si>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</si>
  <si>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</si>
  <si>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</si>
  <si>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</si>
  <si>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</si>
  <si>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</si>
  <si>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</si>
  <si>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</si>
  <si>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</si>
  <si>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</si>
  <si>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</si>
  <si>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</si>
  <si>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</si>
  <si>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</si>
  <si>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</si>
  <si>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</si>
  <si>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</si>
  <si>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</si>
  <si>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</si>
  <si>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</si>
  <si>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</si>
  <si>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</si>
  <si>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</si>
  <si>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</si>
  <si>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</si>
  <si>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</si>
  <si>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</si>
  <si>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</si>
  <si>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</si>
  <si>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</si>
  <si>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</si>
  <si>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</si>
  <si>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</si>
  <si>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</si>
  <si>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</si>
  <si>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</si>
  <si>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</si>
  <si>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</si>
  <si>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</si>
  <si>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</si>
  <si>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</si>
  <si>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</si>
  <si>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</si>
  <si>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</si>
  <si>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</si>
  <si>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</si>
  <si>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</si>
  <si>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</si>
  <si>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</si>
  <si>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</si>
  <si>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</si>
  <si>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</si>
  <si>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</si>
  <si>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</si>
  <si>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</si>
  <si>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</si>
  <si>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</si>
  <si>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</si>
  <si>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</si>
  <si>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</si>
  <si>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</si>
  <si>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</si>
  <si>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</si>
  <si>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</si>
  <si>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</si>
  <si>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</si>
  <si>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</si>
  <si>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</si>
  <si>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</si>
  <si>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</si>
  <si>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</si>
  <si>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</si>
  <si>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</si>
  <si>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</si>
  <si>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</si>
  <si>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</si>
  <si>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</si>
  <si>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</si>
  <si>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</si>
  <si>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</si>
  <si>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</si>
  <si>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</si>
  <si>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</si>
  <si>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</si>
  <si>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</si>
  <si>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</si>
  <si>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</si>
  <si>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</si>
  <si>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</si>
  <si>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</si>
  <si>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</si>
  <si>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</si>
  <si>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</si>
  <si>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</si>
  <si>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</si>
  <si>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</si>
  <si>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</si>
  <si>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</si>
  <si>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</si>
  <si>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</si>
  <si>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</si>
  <si>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</si>
  <si>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</si>
  <si>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</si>
  <si>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</si>
  <si>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</si>
  <si>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</si>
  <si>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</si>
  <si>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</si>
  <si>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</si>
  <si>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</si>
  <si>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</si>
  <si>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</si>
  <si>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</si>
  <si>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</si>
  <si>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</si>
  <si>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</si>
  <si>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</si>
  <si>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</si>
  <si>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</si>
  <si>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</si>
  <si>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</si>
  <si>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</si>
  <si>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</si>
  <si>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</si>
  <si>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</si>
  <si>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</si>
  <si>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</si>
  <si>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</si>
  <si>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</si>
  <si>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</si>
  <si>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</si>
  <si>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</si>
  <si>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</si>
  <si>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</si>
  <si>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</si>
  <si>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</si>
  <si>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</si>
  <si>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</si>
  <si>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</si>
  <si>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</si>
  <si>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</si>
  <si>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</si>
  <si>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</si>
  <si>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</si>
  <si>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</si>
  <si>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</si>
  <si>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</si>
  <si>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</si>
  <si>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</si>
  <si>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</si>
  <si>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</si>
  <si>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</si>
  <si>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</si>
  <si>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</si>
  <si>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</si>
  <si>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</si>
  <si>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</si>
  <si>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</si>
  <si>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</si>
  <si>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</si>
  <si>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</si>
  <si>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</si>
  <si>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</si>
  <si>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</si>
  <si>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</si>
  <si>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</si>
  <si>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</si>
  <si>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</si>
  <si>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</si>
  <si>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</si>
  <si>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</si>
  <si>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</si>
  <si>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</si>
  <si>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</si>
  <si>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</si>
  <si>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</si>
  <si>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</si>
  <si>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</si>
  <si>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</si>
  <si>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</si>
  <si>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</si>
  <si>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</si>
  <si>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</si>
  <si>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</si>
  <si>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</si>
  <si>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</si>
  <si>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</si>
  <si>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</si>
  <si>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</si>
  <si>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</si>
  <si>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</si>
  <si>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</si>
  <si>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</si>
  <si>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</si>
  <si>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</si>
  <si>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</si>
  <si>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</si>
  <si>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</si>
  <si>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</si>
  <si>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</si>
  <si>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</si>
  <si>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</si>
  <si>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</si>
  <si>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</si>
  <si>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</si>
  <si>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</si>
  <si>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</si>
  <si>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</si>
  <si>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</si>
  <si>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</si>
  <si>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</si>
  <si>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</si>
  <si>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</si>
  <si>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</si>
  <si>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</si>
  <si>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</si>
  <si>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</si>
  <si>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</si>
  <si>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</si>
  <si>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</si>
  <si>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</si>
  <si>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</si>
  <si>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</si>
  <si>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</si>
  <si>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</si>
  <si>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</si>
  <si>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</si>
  <si>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</si>
  <si>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</si>
  <si>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</si>
  <si>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</si>
  <si>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</si>
  <si>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</si>
  <si>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</si>
  <si>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</si>
  <si>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</si>
  <si>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</si>
  <si>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</si>
  <si>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</si>
  <si>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</si>
  <si>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</si>
  <si>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</si>
  <si>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</si>
  <si>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</si>
  <si>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</si>
  <si>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</si>
  <si>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</si>
  <si>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</si>
  <si>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</si>
  <si>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</si>
  <si>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</si>
  <si>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</si>
  <si>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</si>
  <si>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</si>
  <si>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</si>
  <si>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</si>
  <si>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</si>
  <si>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</si>
  <si>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</si>
  <si>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</si>
  <si>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</si>
  <si>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</si>
  <si>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</si>
  <si>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</si>
  <si>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</si>
  <si>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</si>
  <si>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</si>
  <si>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</si>
  <si>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</si>
  <si>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</si>
  <si>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</si>
  <si>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</si>
  <si>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</si>
  <si>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</si>
  <si>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</si>
  <si>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</si>
  <si>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</si>
  <si>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</si>
  <si>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</si>
  <si>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</si>
  <si>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</si>
  <si>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</si>
  <si>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</si>
  <si>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</si>
  <si>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</si>
  <si>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</si>
  <si>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</si>
  <si>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</si>
  <si>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</si>
  <si>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</si>
  <si>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</si>
  <si>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</si>
  <si>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</si>
  <si>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</si>
  <si>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</si>
  <si>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</si>
  <si>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</si>
  <si>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</si>
  <si>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</si>
  <si>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</si>
  <si>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</si>
  <si>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</si>
  <si>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</si>
  <si>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</si>
  <si>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</si>
  <si>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</si>
  <si>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</si>
  <si>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</si>
  <si>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</si>
  <si>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</si>
  <si>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</si>
  <si>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</si>
  <si>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</si>
  <si>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</si>
  <si>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</si>
  <si>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</si>
  <si>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</si>
  <si>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</si>
  <si>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</si>
  <si>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</si>
  <si>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</si>
  <si>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</si>
  <si>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</si>
  <si>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</si>
  <si>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</si>
  <si>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</si>
  <si>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</si>
  <si>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</si>
  <si>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</si>
  <si>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</si>
  <si>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</si>
  <si>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</si>
  <si>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</si>
  <si>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</si>
  <si>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</si>
  <si>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</si>
  <si>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</si>
  <si>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</si>
  <si>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</si>
  <si>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</si>
  <si>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</si>
  <si>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</si>
  <si>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</si>
  <si>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</si>
  <si>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</si>
  <si>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</si>
  <si>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</si>
  <si>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</si>
  <si>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</si>
  <si>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</si>
  <si>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</si>
  <si>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</si>
  <si>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</si>
  <si>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</si>
  <si>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</si>
  <si>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</si>
  <si>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</si>
  <si>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</si>
  <si>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</si>
  <si>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</si>
  <si>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</si>
  <si>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</si>
  <si>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</si>
  <si>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</si>
  <si>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</si>
  <si>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</si>
  <si>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</si>
  <si>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</si>
  <si>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</si>
  <si>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</si>
  <si>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</si>
  <si>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</si>
  <si>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</si>
  <si>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</si>
  <si>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</si>
  <si>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</si>
  <si>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</si>
  <si>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</si>
  <si>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</si>
  <si>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</si>
  <si>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</si>
  <si>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</si>
  <si>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</si>
  <si>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</si>
  <si>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</si>
  <si>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</si>
  <si>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</si>
  <si>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</si>
  <si>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</si>
  <si>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</si>
  <si>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</si>
  <si>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</si>
  <si>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</si>
  <si>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</si>
  <si>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</si>
  <si>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</si>
  <si>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</si>
  <si>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</si>
  <si>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</si>
  <si>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</si>
  <si>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</si>
  <si>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</si>
  <si>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</si>
  <si>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</si>
  <si>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</si>
  <si>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</si>
  <si>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</si>
  <si>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</si>
  <si>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</si>
  <si>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</si>
  <si>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</si>
  <si>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</si>
  <si>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</si>
  <si>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</si>
  <si>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</si>
  <si>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</si>
  <si>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</si>
  <si>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</si>
  <si>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</si>
  <si>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</si>
  <si>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</si>
  <si>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</si>
  <si>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</si>
  <si>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</si>
  <si>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</si>
  <si>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</si>
  <si>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</si>
  <si>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</si>
  <si>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</si>
  <si>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</si>
  <si>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</si>
  <si>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</si>
  <si>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</si>
  <si>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</si>
  <si>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</si>
  <si>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</si>
  <si>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</si>
  <si>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</si>
  <si>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</si>
  <si>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</si>
  <si>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</si>
  <si>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</si>
  <si>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</si>
  <si>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</si>
  <si>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</si>
  <si>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</si>
  <si>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</si>
  <si>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</si>
  <si>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</si>
  <si>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</si>
  <si>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</si>
  <si>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</si>
  <si>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</si>
  <si>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</si>
  <si>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</si>
  <si>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</si>
  <si>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</si>
  <si>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</si>
  <si>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</si>
  <si>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</si>
  <si>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</si>
  <si>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</si>
  <si>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</si>
  <si>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</si>
  <si>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</si>
  <si>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</si>
  <si>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</si>
  <si>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</si>
  <si>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</si>
  <si>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</si>
  <si>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</si>
  <si>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</si>
  <si>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</si>
  <si>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</si>
  <si>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</si>
  <si>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</si>
  <si>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</si>
  <si>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</si>
  <si>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</si>
  <si>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</si>
  <si>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</si>
  <si>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</si>
  <si>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</si>
  <si>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</si>
  <si>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</si>
  <si>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</si>
  <si>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</si>
  <si>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</si>
  <si>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</si>
  <si>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</si>
  <si>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</si>
  <si>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</si>
  <si>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</si>
  <si>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</si>
  <si>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</si>
  <si>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</si>
  <si>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</si>
  <si>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</si>
  <si>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</si>
  <si>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</si>
  <si>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</si>
  <si>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</si>
  <si>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</si>
  <si>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</si>
  <si>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</si>
  <si>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</si>
  <si>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</si>
  <si>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</si>
  <si>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</si>
  <si>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</si>
  <si>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</si>
  <si>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</si>
  <si>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</si>
  <si>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</si>
  <si>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</si>
  <si>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</si>
  <si>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</si>
  <si>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</si>
  <si>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</si>
  <si>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</si>
  <si>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</si>
  <si>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</si>
  <si>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</si>
  <si>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</si>
  <si>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</si>
  <si>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</si>
  <si>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</si>
  <si>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</si>
  <si>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</si>
  <si>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</si>
  <si>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</si>
  <si>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</si>
  <si>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</si>
  <si>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</si>
  <si>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</si>
  <si>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</si>
  <si>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</si>
  <si>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</si>
  <si>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</si>
  <si>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</si>
  <si>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</si>
  <si>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</si>
  <si>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</si>
  <si>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</si>
  <si>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</si>
  <si>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</si>
  <si>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</si>
  <si>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</si>
  <si>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</si>
  <si>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</si>
  <si>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</si>
  <si>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</si>
  <si>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</si>
  <si>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</si>
  <si>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</si>
  <si>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</si>
  <si>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</si>
  <si>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</si>
  <si>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</si>
  <si>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</si>
  <si>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</si>
  <si>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</si>
  <si>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</si>
  <si>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</si>
  <si>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</si>
  <si>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</si>
  <si>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</si>
  <si>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</si>
  <si>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</si>
  <si>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</si>
  <si>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</si>
  <si>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</si>
  <si>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</si>
  <si>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</si>
  <si>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</si>
  <si>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</si>
  <si>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</si>
  <si>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</si>
  <si>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</si>
  <si>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</si>
  <si>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</si>
  <si>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</si>
  <si>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</si>
  <si>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</si>
  <si>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</si>
  <si>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</si>
  <si>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</si>
  <si>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</si>
  <si>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</si>
  <si>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</si>
  <si>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</si>
  <si>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</si>
  <si>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</si>
  <si>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</si>
  <si>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</si>
  <si>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</si>
  <si>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</si>
  <si>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</si>
  <si>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</si>
  <si>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</si>
  <si>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</si>
  <si>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</si>
  <si>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</si>
  <si>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</si>
  <si>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</si>
  <si>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</si>
  <si>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</si>
  <si>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</si>
  <si>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</si>
  <si>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</si>
  <si>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</si>
  <si>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</si>
  <si>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</si>
  <si>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</si>
  <si>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</si>
  <si>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</si>
  <si>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</si>
  <si>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</si>
  <si>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</si>
  <si>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</si>
  <si>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</si>
  <si>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</si>
  <si>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</si>
  <si>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</si>
  <si>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</si>
  <si>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</si>
  <si>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</si>
  <si>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</si>
  <si>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</si>
  <si>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</si>
  <si>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</si>
  <si>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</si>
  <si>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</si>
  <si>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</si>
  <si>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</si>
  <si>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</si>
  <si>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</si>
  <si>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</si>
  <si>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</si>
  <si>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</si>
  <si>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</si>
  <si>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</si>
  <si>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</si>
  <si>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</si>
  <si>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</si>
  <si>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</si>
  <si>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</si>
  <si>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</si>
  <si>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</si>
  <si>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</si>
  <si>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</si>
  <si>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</si>
  <si>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</si>
  <si>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</si>
  <si>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</si>
  <si>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</si>
  <si>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</si>
  <si>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</si>
  <si>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</si>
  <si>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</si>
  <si>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</si>
  <si>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</si>
  <si>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</si>
  <si>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</si>
  <si>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</si>
  <si>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</si>
  <si>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</si>
  <si>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</si>
  <si>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</si>
  <si>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</si>
  <si>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</si>
  <si>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</si>
  <si>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</si>
  <si>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</si>
  <si>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</si>
  <si>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</si>
  <si>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</si>
  <si>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</si>
  <si>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</si>
  <si>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</si>
  <si>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</si>
  <si>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</si>
  <si>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</si>
  <si>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</si>
  <si>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</si>
  <si>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</si>
  <si>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</si>
  <si>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</si>
  <si>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</si>
  <si>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</si>
  <si>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</si>
  <si>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</si>
  <si>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</si>
  <si>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</si>
  <si>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</si>
  <si>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</si>
  <si>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</si>
  <si>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</si>
  <si>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</si>
  <si>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</si>
  <si>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</si>
  <si>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</si>
  <si>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</si>
  <si>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</si>
  <si>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</si>
  <si>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</si>
  <si>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</si>
  <si>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</si>
  <si>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</si>
  <si>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</si>
  <si>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</si>
  <si>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</si>
  <si>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</si>
  <si>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</si>
  <si>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</si>
  <si>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</si>
  <si>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</si>
  <si>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</si>
  <si>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</si>
  <si>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</si>
  <si>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</si>
  <si>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</si>
  <si>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</si>
  <si>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</si>
  <si>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</si>
  <si>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</si>
  <si>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</si>
  <si>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</si>
  <si>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</si>
  <si>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</si>
  <si>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</si>
  <si>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</si>
  <si>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</si>
  <si>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</si>
  <si>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</si>
  <si>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</si>
  <si>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</si>
  <si>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</si>
  <si>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</si>
  <si>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</si>
  <si>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</si>
  <si>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</si>
  <si>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</si>
  <si>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</si>
  <si>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</si>
  <si>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</si>
  <si>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</si>
  <si>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</si>
  <si>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</si>
  <si>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</si>
  <si>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</si>
  <si>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</si>
  <si>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</si>
  <si>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</si>
  <si>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</si>
  <si>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</si>
  <si>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</si>
  <si>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</si>
  <si>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</si>
  <si>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</si>
  <si>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</si>
  <si>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</si>
  <si>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</si>
  <si>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</si>
  <si>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</si>
  <si>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</si>
  <si>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</si>
  <si>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</si>
  <si>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</si>
  <si>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</si>
  <si>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</si>
  <si>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</si>
  <si>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</si>
  <si>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</si>
  <si>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</si>
  <si>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</si>
  <si>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</si>
  <si>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</si>
  <si>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</si>
  <si>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</si>
  <si>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</si>
  <si>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</si>
  <si>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</si>
  <si>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</si>
  <si>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</si>
  <si>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</si>
  <si>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</si>
  <si>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</si>
  <si>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</si>
  <si>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</si>
  <si>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</si>
  <si>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</si>
  <si>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</si>
  <si>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</si>
  <si>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</si>
  <si>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</si>
  <si>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</si>
  <si>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</si>
  <si>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</si>
  <si>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</si>
  <si>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</si>
  <si>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</si>
  <si>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</si>
  <si>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</si>
  <si>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</si>
  <si>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</si>
  <si>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</si>
  <si>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</si>
  <si>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</si>
  <si>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</si>
  <si>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</si>
  <si>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</si>
  <si>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</si>
  <si>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</si>
  <si>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</si>
  <si>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</si>
  <si>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</si>
  <si>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</si>
  <si>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</si>
  <si>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</si>
  <si>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</si>
  <si>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</si>
  <si>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</si>
  <si>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</si>
  <si>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</si>
  <si>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</si>
  <si>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</si>
  <si>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</si>
  <si>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</si>
  <si>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</si>
  <si>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</si>
  <si>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</si>
  <si>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</si>
  <si>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</si>
  <si>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</si>
  <si>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</si>
  <si>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</si>
  <si>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</si>
  <si>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</si>
  <si>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</si>
  <si>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</si>
  <si>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</si>
  <si>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</si>
  <si>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</si>
  <si>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</si>
  <si>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</si>
  <si>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</si>
  <si>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</si>
  <si>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</si>
  <si>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</si>
  <si>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</si>
  <si>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</si>
  <si>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</si>
  <si>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</si>
  <si>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</si>
  <si>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</si>
  <si>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</si>
  <si>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</si>
  <si>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</si>
  <si>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</si>
  <si>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</si>
  <si>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</si>
  <si>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</si>
  <si>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</si>
  <si>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</si>
  <si>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</si>
  <si>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</si>
  <si>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</si>
  <si>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</si>
  <si>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</si>
  <si>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</si>
  <si>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</si>
  <si>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</si>
  <si>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</si>
  <si>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</si>
  <si>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</si>
  <si>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</si>
  <si>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</si>
  <si>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</si>
  <si>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</si>
  <si>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</si>
  <si>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</si>
  <si>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</si>
  <si>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</si>
  <si>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</si>
  <si>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</si>
  <si>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</si>
  <si>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</si>
  <si>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</si>
  <si>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</si>
  <si>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</si>
  <si>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</si>
  <si>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</si>
  <si>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</si>
  <si>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</si>
  <si>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</si>
  <si>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</si>
  <si>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</si>
  <si>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</si>
  <si>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</si>
  <si>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</si>
  <si>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</si>
  <si>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</si>
  <si>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</si>
  <si>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</si>
  <si>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</si>
  <si>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</si>
  <si>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</si>
  <si>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</si>
  <si>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</si>
  <si>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</si>
  <si>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</si>
  <si>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</si>
  <si>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</si>
  <si>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</si>
  <si>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</si>
  <si>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</si>
  <si>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</si>
  <si>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</si>
  <si>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</si>
  <si>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</si>
  <si>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</si>
  <si>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</si>
  <si>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</si>
  <si>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</si>
  <si>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</si>
  <si>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</si>
  <si>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</si>
  <si>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</si>
  <si>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</si>
  <si>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</si>
  <si>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</si>
  <si>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</si>
  <si>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</si>
  <si>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</si>
  <si>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</si>
  <si>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</si>
  <si>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</si>
  <si>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</si>
  <si>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</si>
  <si>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</si>
  <si>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</si>
  <si>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</si>
  <si>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</si>
  <si>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</si>
  <si>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</si>
  <si>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</si>
  <si>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</si>
  <si>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</si>
  <si>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</si>
  <si>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</si>
  <si>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</si>
  <si>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</si>
  <si>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</si>
  <si>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</si>
  <si>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</si>
  <si>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</si>
  <si>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</si>
  <si>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</si>
  <si>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</si>
  <si>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</si>
  <si>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</si>
  <si>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</si>
  <si>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</si>
  <si>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</si>
  <si>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</si>
  <si>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</si>
  <si>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</si>
  <si>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</si>
  <si>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</si>
  <si>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</si>
  <si>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</si>
  <si>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</si>
  <si>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</si>
  <si>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</si>
  <si>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</si>
  <si>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</si>
  <si>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</si>
  <si>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</si>
  <si>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</si>
  <si>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</si>
  <si>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</si>
  <si>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</si>
  <si>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</si>
  <si>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</si>
  <si>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</si>
  <si>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</si>
  <si>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</si>
  <si>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</si>
  <si>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</si>
  <si>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</si>
  <si>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</si>
  <si>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</si>
  <si>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</si>
  <si>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</si>
  <si>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</si>
  <si>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</si>
  <si>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</si>
  <si>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</si>
  <si>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</si>
  <si>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</si>
  <si>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</si>
  <si>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</si>
  <si>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</si>
  <si>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</si>
  <si>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</si>
  <si>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</si>
  <si>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</si>
  <si>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</si>
  <si>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</si>
  <si>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</si>
  <si>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</si>
  <si>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</si>
  <si>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</si>
  <si>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</si>
  <si>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</si>
  <si>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</si>
  <si>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</si>
  <si>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</si>
  <si>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</si>
  <si>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</si>
  <si>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</si>
  <si>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</si>
  <si>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</si>
  <si>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</si>
  <si>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</si>
  <si>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</si>
  <si>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</si>
  <si>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</si>
  <si>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</si>
  <si>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</si>
  <si>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</si>
  <si>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</si>
  <si>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</si>
  <si>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</si>
  <si>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</si>
  <si>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</si>
  <si>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</si>
  <si>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</si>
  <si>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</si>
  <si>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</si>
  <si>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</si>
  <si>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</si>
  <si>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</si>
  <si>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</si>
  <si>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</si>
  <si>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</si>
  <si>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</si>
  <si>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</si>
  <si>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</si>
  <si>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</si>
  <si>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</si>
  <si>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</si>
  <si>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</si>
  <si>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</si>
  <si>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</si>
  <si>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</si>
  <si>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</si>
  <si>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</si>
  <si>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</si>
  <si>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</si>
  <si>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</si>
  <si>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</si>
  <si>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</si>
  <si>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</si>
  <si>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</si>
  <si>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</si>
  <si>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</si>
  <si>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</si>
  <si>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</si>
  <si>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</si>
  <si>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</si>
  <si>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</si>
  <si>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</si>
  <si>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</si>
  <si>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</si>
  <si>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</si>
  <si>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</si>
  <si>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</si>
  <si>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</si>
  <si>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</si>
  <si>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</si>
  <si>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</si>
  <si>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</si>
  <si>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</si>
  <si>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</si>
  <si>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</si>
  <si>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</si>
  <si>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</si>
  <si>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</si>
  <si>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</si>
  <si>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</si>
  <si>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</si>
  <si>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</si>
  <si>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</si>
  <si>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</si>
  <si>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</si>
  <si>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</si>
  <si>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</si>
  <si>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</si>
  <si>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</si>
  <si>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</si>
  <si>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</si>
  <si>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</si>
  <si>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</si>
  <si>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</si>
  <si>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</si>
  <si>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</si>
  <si>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</si>
  <si>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</si>
  <si>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</si>
  <si>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</si>
  <si>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</si>
  <si>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</si>
  <si>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</si>
  <si>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</si>
  <si>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</si>
  <si>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</si>
  <si>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</si>
  <si>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</si>
  <si>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</si>
  <si>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</si>
  <si>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</si>
  <si>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</si>
  <si>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</si>
  <si>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</si>
  <si>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</si>
  <si>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</si>
  <si>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</si>
  <si>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</si>
  <si>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</si>
  <si>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</si>
  <si>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</si>
  <si>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</si>
  <si>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</si>
  <si>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</si>
  <si>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</si>
  <si>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</si>
  <si>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</si>
  <si>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</si>
  <si>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</si>
  <si>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</si>
  <si>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</si>
  <si>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</si>
  <si>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</si>
  <si>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</si>
  <si>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</si>
  <si>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</si>
  <si>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</si>
  <si>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</si>
  <si>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</si>
  <si>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</si>
  <si>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</si>
  <si>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</si>
  <si>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</si>
  <si>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</si>
  <si>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</si>
  <si>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</si>
  <si>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</si>
  <si>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</si>
  <si>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</si>
  <si>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</si>
  <si>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</si>
  <si>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</si>
  <si>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</si>
  <si>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</si>
  <si>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</si>
  <si>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</si>
  <si>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</si>
  <si>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</si>
  <si>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</si>
  <si>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</si>
  <si>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</si>
  <si>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</si>
  <si>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</si>
  <si>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</si>
  <si>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</si>
  <si>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</si>
  <si>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</si>
  <si>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</si>
  <si>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</si>
  <si>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</si>
  <si>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</si>
  <si>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</si>
  <si>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</si>
  <si>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</si>
  <si>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</si>
  <si>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</si>
  <si>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</si>
  <si>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</si>
  <si>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</si>
  <si>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</si>
  <si>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</si>
  <si>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</si>
  <si>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</si>
  <si>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</si>
  <si>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</si>
  <si>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</si>
  <si>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</si>
  <si>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</si>
  <si>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</si>
  <si>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</si>
  <si>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</si>
  <si>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</si>
  <si>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</si>
  <si>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</si>
  <si>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</si>
  <si>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</si>
  <si>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</si>
  <si>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</si>
  <si>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</si>
  <si>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</si>
  <si>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</si>
  <si>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</si>
  <si>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</si>
  <si>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</si>
  <si>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</si>
  <si>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</si>
  <si>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</si>
  <si>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</si>
  <si>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</si>
  <si>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</si>
  <si>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</si>
  <si>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</si>
  <si>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</si>
  <si>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</si>
  <si>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</si>
  <si>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</si>
  <si>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</si>
  <si>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</si>
  <si>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</si>
  <si>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</si>
  <si>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</si>
  <si>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</si>
  <si>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</si>
  <si>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</si>
  <si>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</si>
  <si>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</si>
  <si>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</si>
  <si>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</si>
  <si>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</si>
  <si>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</si>
  <si>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</si>
  <si>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</si>
  <si>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</si>
  <si>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</si>
  <si>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</si>
  <si>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</si>
  <si>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</si>
  <si>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</si>
  <si>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</si>
  <si>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</si>
  <si>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</si>
  <si>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</si>
  <si>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</si>
  <si>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</si>
  <si>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</si>
  <si>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</si>
  <si>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</si>
  <si>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</si>
  <si>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</si>
  <si>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</si>
  <si>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</si>
  <si>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</si>
  <si>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</si>
  <si>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</si>
  <si>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</si>
  <si>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</si>
  <si>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</si>
  <si>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</si>
  <si>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</si>
  <si>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</si>
  <si>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</si>
  <si>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</si>
  <si>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</si>
  <si>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</si>
  <si>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</si>
  <si>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</si>
  <si>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</si>
  <si>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</si>
  <si>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</si>
  <si>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</si>
  <si>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</si>
  <si>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</si>
  <si>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</si>
  <si>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</si>
  <si>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</si>
  <si>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</si>
  <si>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</si>
  <si>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</si>
  <si>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</si>
  <si>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</si>
  <si>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</si>
  <si>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</si>
  <si>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</si>
  <si>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</si>
  <si>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</si>
  <si>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</si>
  <si>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</si>
  <si>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</si>
  <si>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</si>
  <si>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</si>
  <si>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</si>
  <si>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</si>
  <si>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</si>
  <si>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</si>
  <si>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</si>
  <si>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</si>
  <si>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</si>
  <si>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</si>
  <si>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</si>
  <si>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</si>
  <si>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</si>
  <si>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</si>
  <si>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</si>
  <si>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</si>
  <si>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</si>
  <si>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</si>
  <si>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</si>
  <si>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</si>
  <si>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</si>
  <si>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</si>
  <si>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</si>
  <si>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</si>
  <si>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</si>
  <si>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</si>
  <si>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</si>
  <si>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</si>
  <si>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</si>
  <si>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</si>
  <si>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</si>
  <si>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</si>
  <si>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</si>
  <si>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</si>
  <si>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</si>
  <si>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</si>
  <si>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</si>
  <si>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</si>
  <si>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</si>
  <si>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</si>
  <si>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</si>
  <si>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</si>
  <si>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</si>
  <si>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</si>
  <si>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</si>
  <si>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</si>
  <si>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</si>
  <si>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</si>
  <si>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</si>
  <si>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</si>
  <si>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</si>
  <si>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</si>
  <si>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</si>
  <si>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</si>
  <si>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</si>
  <si>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</si>
  <si>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</si>
  <si>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</si>
  <si>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</si>
  <si>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</si>
  <si>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</si>
  <si>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</si>
  <si>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</si>
  <si>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</si>
  <si>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</si>
  <si>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</si>
  <si>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</si>
  <si>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</si>
  <si>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</si>
  <si>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</si>
  <si>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</si>
  <si>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</si>
  <si>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</si>
  <si>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</si>
  <si>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</si>
  <si>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</si>
  <si>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</si>
  <si>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</si>
  <si>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</si>
  <si>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</si>
  <si>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</si>
  <si>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</si>
  <si>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</si>
  <si>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</si>
  <si>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</si>
  <si>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</si>
  <si>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</si>
  <si>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</si>
  <si>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</si>
  <si>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</si>
  <si>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</si>
  <si>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</si>
  <si>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</si>
  <si>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</si>
  <si>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</si>
  <si>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</si>
  <si>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</si>
  <si>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</si>
  <si>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</si>
  <si>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</si>
  <si>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</si>
  <si>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</si>
  <si>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</si>
  <si>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</si>
  <si>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</si>
  <si>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</si>
  <si>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</si>
  <si>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</si>
  <si>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</si>
  <si>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</si>
  <si>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</si>
  <si>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</si>
  <si>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</si>
  <si>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</si>
  <si>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</si>
  <si>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</si>
  <si>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</si>
  <si>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</si>
  <si>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</si>
  <si>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</si>
  <si>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</si>
  <si>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</si>
  <si>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</si>
  <si>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</si>
  <si>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</si>
  <si>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</si>
  <si>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</si>
  <si>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</si>
  <si>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</si>
  <si>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</si>
  <si>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</si>
  <si>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</si>
  <si>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</si>
  <si>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</si>
  <si>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</si>
  <si>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</si>
  <si>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</si>
  <si>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</si>
  <si>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</si>
  <si>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</si>
  <si>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</si>
  <si>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</si>
  <si>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</si>
  <si>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</si>
  <si>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</si>
  <si>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</si>
  <si>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</si>
  <si>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</si>
  <si>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</si>
  <si>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</si>
  <si>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</si>
  <si>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</si>
  <si>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</si>
  <si>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</si>
  <si>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</si>
  <si>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</si>
  <si>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</si>
  <si>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</si>
  <si>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</si>
  <si>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</si>
  <si>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</si>
  <si>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</si>
  <si>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</si>
  <si>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</si>
  <si>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</si>
  <si>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</si>
  <si>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</si>
  <si>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</si>
  <si>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</si>
  <si>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</si>
  <si>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</si>
  <si>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</si>
  <si>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</si>
  <si>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</si>
  <si>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</si>
  <si>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</si>
  <si>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</si>
  <si>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</si>
  <si>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</si>
  <si>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</si>
  <si>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</si>
  <si>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</si>
  <si>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</si>
  <si>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</si>
  <si>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</si>
  <si>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</si>
  <si>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</si>
  <si>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</si>
  <si>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</si>
  <si>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</si>
  <si>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</si>
  <si>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</si>
  <si>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</si>
  <si>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</si>
  <si>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</si>
  <si>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</si>
  <si>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</si>
  <si>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</si>
  <si>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</si>
  <si>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</si>
  <si>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</si>
  <si>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</si>
  <si>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</si>
  <si>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</si>
  <si>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</si>
  <si>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</si>
  <si>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</si>
  <si>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</si>
  <si>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</si>
  <si>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</si>
  <si>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</si>
  <si>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</si>
  <si>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</si>
  <si>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</si>
  <si>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</si>
  <si>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</si>
  <si>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</si>
  <si>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</si>
  <si>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</si>
  <si>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</si>
  <si>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</si>
  <si>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</si>
  <si>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</si>
  <si>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</si>
  <si>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</si>
  <si>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</si>
  <si>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</si>
  <si>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</si>
  <si>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</si>
  <si>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</si>
  <si>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</si>
  <si>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</si>
  <si>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</si>
  <si>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</si>
  <si>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</si>
  <si>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</si>
  <si>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</si>
  <si>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</si>
  <si>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</si>
  <si>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</si>
  <si>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</si>
  <si>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</si>
  <si>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</si>
  <si>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</si>
  <si>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</si>
  <si>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</si>
  <si>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</si>
  <si>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</si>
  <si>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</si>
  <si>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</si>
  <si>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</si>
  <si>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</si>
  <si>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</si>
  <si>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</si>
  <si>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</si>
  <si>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</si>
  <si>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</si>
  <si>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</si>
  <si>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</si>
  <si>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</si>
  <si>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</si>
  <si>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</si>
  <si>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</si>
  <si>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</si>
  <si>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</si>
  <si>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</si>
  <si>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</si>
  <si>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</si>
  <si>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</si>
  <si>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</si>
  <si>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</si>
  <si>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</si>
  <si>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</si>
  <si>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</si>
  <si>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</si>
  <si>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</si>
  <si>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</si>
  <si>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</si>
  <si>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</si>
  <si>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</si>
  <si>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</si>
  <si>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</si>
  <si>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</si>
  <si>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</si>
  <si>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</si>
  <si>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</si>
  <si>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</si>
  <si>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</si>
  <si>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</si>
  <si>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</si>
  <si>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</si>
  <si>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</si>
  <si>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</si>
  <si>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</si>
  <si>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</si>
  <si>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</si>
  <si>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</si>
  <si>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</si>
  <si>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</si>
  <si>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</si>
  <si>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</si>
  <si>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</si>
  <si>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</si>
  <si>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</si>
  <si>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</si>
  <si>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</si>
  <si>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</si>
  <si>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</si>
  <si>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</si>
  <si>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</si>
  <si>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</si>
  <si>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</si>
  <si>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</si>
  <si>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</si>
  <si>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</si>
  <si>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</si>
  <si>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</si>
  <si>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</si>
  <si>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</si>
  <si>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</si>
  <si>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</si>
  <si>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</si>
  <si>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</si>
  <si>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</si>
  <si>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</si>
  <si>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</si>
  <si>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</si>
  <si>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</si>
  <si>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</si>
  <si>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</si>
  <si>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</si>
  <si>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</si>
  <si>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</si>
  <si>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</si>
  <si>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</si>
  <si>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</si>
  <si>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</si>
  <si>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</si>
  <si>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</si>
  <si>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</si>
  <si>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</si>
  <si>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</si>
  <si>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</si>
  <si>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</si>
  <si>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</si>
  <si>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</si>
  <si>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</si>
  <si>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</si>
  <si>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</si>
  <si>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</si>
  <si>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</si>
  <si>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</si>
  <si>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</si>
  <si>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</si>
  <si>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</si>
  <si>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</si>
  <si>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</si>
  <si>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</si>
  <si>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</si>
  <si>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</si>
  <si>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</si>
  <si>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</si>
  <si>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</si>
  <si>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</si>
  <si>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</si>
  <si>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</si>
  <si>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</si>
  <si>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</si>
  <si>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</si>
  <si>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</si>
  <si>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</si>
  <si>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</si>
  <si>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</si>
  <si>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</si>
  <si>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</si>
  <si>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</si>
  <si>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</si>
  <si>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</si>
  <si>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</si>
  <si>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</si>
  <si>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</si>
  <si>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</si>
  <si>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</si>
  <si>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</si>
  <si>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</si>
  <si>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</si>
  <si>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</si>
  <si>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</si>
  <si>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</si>
  <si>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</si>
  <si>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</si>
  <si>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</si>
  <si>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</si>
  <si>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</si>
  <si>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</si>
  <si>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</si>
  <si>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</si>
  <si>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</si>
  <si>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</si>
  <si>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</si>
  <si>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</si>
  <si>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</si>
  <si>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</si>
  <si>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</si>
  <si>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</si>
  <si>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</si>
  <si>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</si>
  <si>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</si>
  <si>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</si>
  <si>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</si>
  <si>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</si>
  <si>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</si>
  <si>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</si>
  <si>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</si>
  <si>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</si>
  <si>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</si>
  <si>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</si>
  <si>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</si>
  <si>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</si>
  <si>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</si>
  <si>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</si>
  <si>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</si>
  <si>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</si>
  <si>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</si>
  <si>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</si>
  <si>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</si>
  <si>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</si>
  <si>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</si>
  <si>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</si>
  <si>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</si>
  <si>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</si>
  <si>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</si>
  <si>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</si>
  <si>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</si>
  <si>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</si>
  <si>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</si>
  <si>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</si>
  <si>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</si>
  <si>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</si>
  <si>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</si>
  <si>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</si>
  <si>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</si>
  <si>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</si>
  <si>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</si>
  <si>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</si>
  <si>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</si>
  <si>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</si>
  <si>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</si>
  <si>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</si>
  <si>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</si>
  <si>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</si>
  <si>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</si>
  <si>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</si>
  <si>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</si>
  <si>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</si>
  <si>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</si>
  <si>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</si>
  <si>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</si>
  <si>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</si>
  <si>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</si>
  <si>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</si>
  <si>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</si>
  <si>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</si>
  <si>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</si>
  <si>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</si>
  <si>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</si>
  <si>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</si>
  <si>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</si>
  <si>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</si>
  <si>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</si>
  <si>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</si>
  <si>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</si>
  <si>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</si>
  <si>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</si>
  <si>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</si>
  <si>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</si>
  <si>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</si>
  <si>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</si>
  <si>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</si>
  <si>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</si>
  <si>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</si>
  <si>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</si>
  <si>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</si>
  <si>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</si>
  <si>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</si>
  <si>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</si>
  <si>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</si>
  <si>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</si>
  <si>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</si>
  <si>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</si>
  <si>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</si>
  <si>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</si>
  <si>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</si>
  <si>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</si>
  <si>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</si>
  <si>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</si>
  <si>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</si>
  <si>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</si>
  <si>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</si>
  <si>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</si>
  <si>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</si>
  <si>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</si>
  <si>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</si>
  <si>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</si>
  <si>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</si>
  <si>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</si>
  <si>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</si>
  <si>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</si>
  <si>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</si>
  <si>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</si>
  <si>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</si>
  <si>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</si>
  <si>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</si>
  <si>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</si>
  <si>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</si>
  <si>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</si>
  <si>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</si>
  <si>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</si>
  <si>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</si>
  <si>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</si>
  <si>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</si>
  <si>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</si>
  <si>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</si>
  <si>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</si>
  <si>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</si>
  <si>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</si>
  <si>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</si>
  <si>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</si>
  <si>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</si>
  <si>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</si>
  <si>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</si>
  <si>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</si>
  <si>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</si>
  <si>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</si>
  <si>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</si>
  <si>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</si>
  <si>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</si>
  <si>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</si>
  <si>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</si>
  <si>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</si>
  <si>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</si>
  <si>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</si>
  <si>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</si>
  <si>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</si>
  <si>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</si>
  <si>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</si>
  <si>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</si>
  <si>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</si>
  <si>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</si>
  <si>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</si>
  <si>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</si>
  <si>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</si>
  <si>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</si>
  <si>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</si>
  <si>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</si>
  <si>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</si>
  <si>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</si>
  <si>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</si>
  <si>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</si>
  <si>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</si>
  <si>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</si>
  <si>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</si>
  <si>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</si>
  <si>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</si>
  <si>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</si>
  <si>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</si>
  <si>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</si>
  <si>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</si>
  <si>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</si>
  <si>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</si>
  <si>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</si>
  <si>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</si>
  <si>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</si>
  <si>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</si>
  <si>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</si>
  <si>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</si>
  <si>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</si>
  <si>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</si>
  <si>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</si>
  <si>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</si>
  <si>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</si>
  <si>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</si>
  <si>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</si>
  <si>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</si>
  <si>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</si>
  <si>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</si>
  <si>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</si>
  <si>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</si>
  <si>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</si>
  <si>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</si>
  <si>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</si>
  <si>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</si>
  <si>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</si>
  <si>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</si>
  <si>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</si>
  <si>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</si>
  <si>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</si>
  <si>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</si>
  <si>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</si>
  <si>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</si>
  <si>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</si>
  <si>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</si>
  <si>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</si>
  <si>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</si>
  <si>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</si>
  <si>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</si>
  <si>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</si>
  <si>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</si>
  <si>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</si>
  <si>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</si>
  <si>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</si>
  <si>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</si>
  <si>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</si>
  <si>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</si>
  <si>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</si>
  <si>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</si>
  <si>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</si>
  <si>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</si>
  <si>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</si>
  <si>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</si>
  <si>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</si>
  <si>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</si>
  <si>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</si>
  <si>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</si>
  <si>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</si>
  <si>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</si>
  <si>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</si>
  <si>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</si>
  <si>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</si>
  <si>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</si>
  <si>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</si>
  <si>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</si>
  <si>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</si>
  <si>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</si>
  <si>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</si>
  <si>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</si>
  <si>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</si>
  <si>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</si>
  <si>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</si>
  <si>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</si>
  <si>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</si>
  <si>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</si>
  <si>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</si>
  <si>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</si>
  <si>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</si>
  <si>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</si>
  <si>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</si>
  <si>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</si>
  <si>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</si>
  <si>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</si>
  <si>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</si>
  <si>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</si>
  <si>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</si>
  <si>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</si>
  <si>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</si>
  <si>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</si>
  <si>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</si>
  <si>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</si>
  <si>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</si>
  <si>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</si>
  <si>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</si>
  <si>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</si>
  <si>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</si>
  <si>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</si>
  <si>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</si>
  <si>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</si>
  <si>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</si>
  <si>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</si>
  <si>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</si>
  <si>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</si>
  <si>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</si>
  <si>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</si>
  <si>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</si>
  <si>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</si>
  <si>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</si>
  <si>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</si>
  <si>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</si>
  <si>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</si>
  <si>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</si>
  <si>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</si>
  <si>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</si>
  <si>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</si>
  <si>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</si>
  <si>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</si>
  <si>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</si>
  <si>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</si>
  <si>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</si>
  <si>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</si>
  <si>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</si>
  <si>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</si>
  <si>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</si>
  <si>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</si>
  <si>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</si>
  <si>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</si>
  <si>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</si>
  <si>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</si>
  <si>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</si>
  <si>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</si>
  <si>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</si>
  <si>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</si>
  <si>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</si>
  <si>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</si>
  <si>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</si>
  <si>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</si>
  <si>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</si>
  <si>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</si>
  <si>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</si>
  <si>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</si>
  <si>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</si>
  <si>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</si>
  <si>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</si>
  <si>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</si>
  <si>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</si>
  <si>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</si>
  <si>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</si>
  <si>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</si>
  <si>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</si>
  <si>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</si>
  <si>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</si>
  <si>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</si>
  <si>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</si>
  <si>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</si>
  <si>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</si>
  <si>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</si>
  <si>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</si>
  <si>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</si>
  <si>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</si>
  <si>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</si>
  <si>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</si>
  <si>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</si>
  <si>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</si>
  <si>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</si>
  <si>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</si>
  <si>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</si>
  <si>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</si>
  <si>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</si>
  <si>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</si>
  <si>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</si>
  <si>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</si>
  <si>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</si>
  <si>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</si>
  <si>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</si>
  <si>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</si>
  <si>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</si>
  <si>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</si>
  <si>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</si>
  <si>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</si>
  <si>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</si>
  <si>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</si>
  <si>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</si>
  <si>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</si>
  <si>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</si>
  <si>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</si>
  <si>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</si>
  <si>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</si>
  <si>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</si>
  <si>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</si>
  <si>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</si>
  <si>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</si>
  <si>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</si>
  <si>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</si>
  <si>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</si>
  <si>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</si>
  <si>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</si>
  <si>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</si>
  <si>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</si>
  <si>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</si>
  <si>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</si>
  <si>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</si>
  <si>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</si>
  <si>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</si>
  <si>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</si>
  <si>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</si>
  <si>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</si>
  <si>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</si>
  <si>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</si>
  <si>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</si>
  <si>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</si>
  <si>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</si>
  <si>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</si>
  <si>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</si>
  <si>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</si>
  <si>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</si>
  <si>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</si>
  <si>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</si>
  <si>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</si>
  <si>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</si>
  <si>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</si>
  <si>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</si>
  <si>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</si>
  <si>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</si>
  <si>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</si>
  <si>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</si>
  <si>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</si>
  <si>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</si>
  <si>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</si>
  <si>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</si>
  <si>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</si>
  <si>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</si>
  <si>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</si>
  <si>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</si>
  <si>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</si>
  <si>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</si>
  <si>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</si>
  <si>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</si>
  <si>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</si>
  <si>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</si>
  <si>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</si>
  <si>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</si>
  <si>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</si>
  <si>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</si>
  <si>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</si>
  <si>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</si>
  <si>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</si>
  <si>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</si>
  <si>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</si>
  <si>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</si>
  <si>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</si>
  <si>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</si>
  <si>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</si>
  <si>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</si>
  <si>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</si>
  <si>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</si>
  <si>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</si>
  <si>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</si>
  <si>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</si>
  <si>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</si>
  <si>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</si>
  <si>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</si>
  <si>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</si>
  <si>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</si>
  <si>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</si>
  <si>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</si>
  <si>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</si>
  <si>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</si>
  <si>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</si>
  <si>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</si>
  <si>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</si>
  <si>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</si>
  <si>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</si>
  <si>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</si>
  <si>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</si>
  <si>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</si>
  <si>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</si>
  <si>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</si>
  <si>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</si>
  <si>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</si>
  <si>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</si>
  <si>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</si>
  <si>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</si>
  <si>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</si>
  <si>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</si>
  <si>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</si>
  <si>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</si>
  <si>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</si>
  <si>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</si>
  <si>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</si>
  <si>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</si>
  <si>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</si>
  <si>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</si>
  <si>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</si>
  <si>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</si>
  <si>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</si>
  <si>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</si>
  <si>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</si>
  <si>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</si>
  <si>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</si>
  <si>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</si>
  <si>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</si>
  <si>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</si>
  <si>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</si>
  <si>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</si>
  <si>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</si>
  <si>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</si>
  <si>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</si>
  <si>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</si>
  <si>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</si>
  <si>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</si>
  <si>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</si>
  <si>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</si>
  <si>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</si>
  <si>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</si>
  <si>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</si>
  <si>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</si>
  <si>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</si>
  <si>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</si>
  <si>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</si>
  <si>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</si>
  <si>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</si>
  <si>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</si>
  <si>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</si>
  <si>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</si>
  <si>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</si>
  <si>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</si>
  <si>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</si>
  <si>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</si>
  <si>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</si>
  <si>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</si>
  <si>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</si>
  <si>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</si>
  <si>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</si>
  <si>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</si>
  <si>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</si>
  <si>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</si>
  <si>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</si>
  <si>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</si>
  <si>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</si>
  <si>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</si>
  <si>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</si>
  <si>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</si>
  <si>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</si>
  <si>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</si>
  <si>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</si>
  <si>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</si>
  <si>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</si>
  <si>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</si>
  <si>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</si>
  <si>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</si>
  <si>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</si>
  <si>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</si>
  <si>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</si>
  <si>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</si>
  <si>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</si>
  <si>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</si>
  <si>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</si>
  <si>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</si>
  <si>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</si>
  <si>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</si>
  <si>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</si>
  <si>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</si>
  <si>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</si>
  <si>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</si>
  <si>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</si>
  <si>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</si>
  <si>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</si>
  <si>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</si>
  <si>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</si>
  <si>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</si>
  <si>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</si>
  <si>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</si>
  <si>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</si>
  <si>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</si>
  <si>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</si>
  <si>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</si>
  <si>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</si>
  <si>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</si>
  <si>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</si>
  <si>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</si>
  <si>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</si>
  <si>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</si>
  <si>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</si>
  <si>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</si>
  <si>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</si>
  <si>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</si>
  <si>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</si>
  <si>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</si>
  <si>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</si>
  <si>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</si>
  <si>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</si>
  <si>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</si>
  <si>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</si>
  <si>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</si>
  <si>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</si>
  <si>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</si>
  <si>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</si>
  <si>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</si>
  <si>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</si>
  <si>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</si>
  <si>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</si>
  <si>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</si>
  <si>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</si>
  <si>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</si>
  <si>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</si>
  <si>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</si>
  <si>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</si>
  <si>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</si>
  <si>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</si>
  <si>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</si>
  <si>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</si>
  <si>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</si>
  <si>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</si>
  <si>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</si>
  <si>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</si>
  <si>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</si>
  <si>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</si>
  <si>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</si>
  <si>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</si>
  <si>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</si>
  <si>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</si>
  <si>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</si>
  <si>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</si>
  <si>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</si>
  <si>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</si>
  <si>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</si>
  <si>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</si>
  <si>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</si>
  <si>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</si>
  <si>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</si>
  <si>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</si>
  <si>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</si>
  <si>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</si>
  <si>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</si>
  <si>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</si>
  <si>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</si>
  <si>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</si>
  <si>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</si>
  <si>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</si>
  <si>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</si>
  <si>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</si>
  <si>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</si>
  <si>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</si>
  <si>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</si>
  <si>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</si>
  <si>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</si>
  <si>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</si>
  <si>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</si>
  <si>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</si>
  <si>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</si>
  <si>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</si>
  <si>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</si>
  <si>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</si>
  <si>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</si>
  <si>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</si>
  <si>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</si>
  <si>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</si>
  <si>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</si>
  <si>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</si>
  <si>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</si>
  <si>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</si>
  <si>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</si>
  <si>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</si>
  <si>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</si>
  <si>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</si>
  <si>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</si>
  <si>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</si>
  <si>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</si>
  <si>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</si>
  <si>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</si>
  <si>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</si>
  <si>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</si>
  <si>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</si>
  <si>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</si>
  <si>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</si>
  <si>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</si>
  <si>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</si>
  <si>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</si>
  <si>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</si>
  <si>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</si>
  <si>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</si>
  <si>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</si>
  <si>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</si>
  <si>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</si>
  <si>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</si>
  <si>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</si>
  <si>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</si>
  <si>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</si>
  <si>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</si>
  <si>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</si>
  <si>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</si>
  <si>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</si>
  <si>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</si>
  <si>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</si>
  <si>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</si>
  <si>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</si>
  <si>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</si>
  <si>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</si>
  <si>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</si>
  <si>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</si>
  <si>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</si>
  <si>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</si>
  <si>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</si>
  <si>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</si>
  <si>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</si>
  <si>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</si>
  <si>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</si>
  <si>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</si>
  <si>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</si>
  <si>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</si>
  <si>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</si>
  <si>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</si>
  <si>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</si>
  <si>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</si>
  <si>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</si>
  <si>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</si>
  <si>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</si>
  <si>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</si>
  <si>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</si>
  <si>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</si>
  <si>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</si>
  <si>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</si>
  <si>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</si>
  <si>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</si>
  <si>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</si>
  <si>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</si>
  <si>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</si>
  <si>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</si>
  <si>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</si>
  <si>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</si>
  <si>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</si>
  <si>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</si>
  <si>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</si>
  <si>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</si>
  <si>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</si>
  <si>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</si>
  <si>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</si>
  <si>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</si>
  <si>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</si>
  <si>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</si>
  <si>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</si>
  <si>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</si>
  <si>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</si>
  <si>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</si>
  <si>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</si>
  <si>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</si>
  <si>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</si>
  <si>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</si>
  <si>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</si>
  <si>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</si>
  <si>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</si>
  <si>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</si>
  <si>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</si>
  <si>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</si>
  <si>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</si>
  <si>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</si>
  <si>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</si>
  <si>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</si>
  <si>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</si>
  <si>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</si>
  <si>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</si>
  <si>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</si>
  <si>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</si>
  <si>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</si>
  <si>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</si>
  <si>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</si>
  <si>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</si>
  <si>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</si>
  <si>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</si>
  <si>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</si>
  <si>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</si>
  <si>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</si>
  <si>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</si>
  <si>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</si>
  <si>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</si>
  <si>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</si>
  <si>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</si>
  <si>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</si>
  <si>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</si>
  <si>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</si>
  <si>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</si>
  <si>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</si>
  <si>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</si>
  <si>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</si>
  <si>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</si>
  <si>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</si>
  <si>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</si>
  <si>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</si>
  <si>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</si>
  <si>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</si>
  <si>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</si>
  <si>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</si>
  <si>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</si>
  <si>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</si>
  <si>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</si>
  <si>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</si>
  <si>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</si>
  <si>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</si>
  <si>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</si>
  <si>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</si>
  <si>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</si>
  <si>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</si>
  <si>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</si>
  <si>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</si>
  <si>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</si>
  <si>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</si>
  <si>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</si>
  <si>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</si>
  <si>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</si>
  <si>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</si>
  <si>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</si>
  <si>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</si>
  <si>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</si>
  <si>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</si>
  <si>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</si>
  <si>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</si>
  <si>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</si>
  <si>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</si>
  <si>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</si>
  <si>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</si>
  <si>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</si>
  <si>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</si>
  <si>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</si>
  <si>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</si>
  <si>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</si>
  <si>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</si>
  <si>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</si>
  <si>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</si>
  <si>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</si>
  <si>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</si>
  <si>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</si>
  <si>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</si>
  <si>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</si>
  <si>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</si>
  <si>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</si>
  <si>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</si>
  <si>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</si>
  <si>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</si>
  <si>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</si>
  <si>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</si>
  <si>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</si>
  <si>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</si>
  <si>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</si>
  <si>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</si>
  <si>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</si>
  <si>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</si>
  <si>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</si>
  <si>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</si>
  <si>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</si>
  <si>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</si>
  <si>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</si>
  <si>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</si>
  <si>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</si>
  <si>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</si>
  <si>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</si>
  <si>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</si>
  <si>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</si>
  <si>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</si>
  <si>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</si>
  <si>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</si>
  <si>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</si>
  <si>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</si>
  <si>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</si>
  <si>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</si>
  <si>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</si>
  <si>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</si>
  <si>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</si>
  <si>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</si>
  <si>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</si>
  <si>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</si>
  <si>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</si>
  <si>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</si>
  <si>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</si>
  <si>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</si>
  <si>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</si>
  <si>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</si>
  <si>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</si>
  <si>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</si>
  <si>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</si>
  <si>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</si>
  <si>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</si>
  <si>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</si>
  <si>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</si>
  <si>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</si>
  <si>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</si>
  <si>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</si>
  <si>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</si>
  <si>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</si>
  <si>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</si>
  <si>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</si>
  <si>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</si>
  <si>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</si>
  <si>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</si>
  <si>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</si>
  <si>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</si>
  <si>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</si>
  <si>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</si>
  <si>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</si>
  <si>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</si>
  <si>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</si>
  <si>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</si>
  <si>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</si>
  <si>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</si>
  <si>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</si>
  <si>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</si>
  <si>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</si>
  <si>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</si>
  <si>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</si>
  <si>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</si>
  <si>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</si>
  <si>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</si>
  <si>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</si>
  <si>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</si>
  <si>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</si>
  <si>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</si>
  <si>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</si>
  <si>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</si>
  <si>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</si>
  <si>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</si>
  <si>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</si>
  <si>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</si>
  <si>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</si>
  <si>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</si>
  <si>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</si>
  <si>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</si>
  <si>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</si>
  <si>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</si>
  <si>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</si>
  <si>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</si>
  <si>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</si>
  <si>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</si>
  <si>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</si>
  <si>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</si>
  <si>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</si>
  <si>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</si>
  <si>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</si>
  <si>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</si>
  <si>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</si>
  <si>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</si>
  <si>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</si>
  <si>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</si>
  <si>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</si>
  <si>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</si>
  <si>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</si>
  <si>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</si>
  <si>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</si>
  <si>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</si>
  <si>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</si>
  <si>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</si>
  <si>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</si>
  <si>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</si>
  <si>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</si>
  <si>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</si>
  <si>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</si>
  <si>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</si>
  <si>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</si>
  <si>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</si>
  <si>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</si>
  <si>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</si>
  <si>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</si>
  <si>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</si>
  <si>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</si>
  <si>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</si>
  <si>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</si>
  <si>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</si>
  <si>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</si>
  <si>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</si>
  <si>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</si>
  <si>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</si>
  <si>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</si>
  <si>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</si>
  <si>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</si>
  <si>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</si>
  <si>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</si>
  <si>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</si>
  <si>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</si>
  <si>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</si>
  <si>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</si>
  <si>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</si>
  <si>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</si>
  <si>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</si>
  <si>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</si>
  <si>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</si>
  <si>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</si>
  <si>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</si>
  <si>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</si>
  <si>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</si>
  <si>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</si>
  <si>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</si>
  <si>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</si>
  <si>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</si>
  <si>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</si>
  <si>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</si>
  <si>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</si>
  <si>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</si>
  <si>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</si>
  <si>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</si>
  <si>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</si>
  <si>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</si>
  <si>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</si>
  <si>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</si>
  <si>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</si>
  <si>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</si>
  <si>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</si>
  <si>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</si>
  <si>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</si>
  <si>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</si>
  <si>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</si>
  <si>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</si>
  <si>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</si>
  <si>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</si>
  <si>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</si>
  <si>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</si>
  <si>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</si>
  <si>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</si>
  <si>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</si>
  <si>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</si>
  <si>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</si>
  <si>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</si>
  <si>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</si>
  <si>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</si>
  <si>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</si>
  <si>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</si>
  <si>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</si>
  <si>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</si>
  <si>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</si>
  <si>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</si>
  <si>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</si>
  <si>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</si>
  <si>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</si>
  <si>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</si>
  <si>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</si>
  <si>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</si>
  <si>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</si>
  <si>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</si>
  <si>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</si>
  <si>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</si>
  <si>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</si>
  <si>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</si>
  <si>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</si>
  <si>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</si>
  <si>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</si>
  <si>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</si>
  <si>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</si>
  <si>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</si>
  <si>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</si>
  <si>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</si>
  <si>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</si>
  <si>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</si>
  <si>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</si>
  <si>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</si>
  <si>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</si>
  <si>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</si>
  <si>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</si>
  <si>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</si>
  <si>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</si>
  <si>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</si>
  <si>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</si>
  <si>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</si>
  <si>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</si>
  <si>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</si>
  <si>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</si>
  <si>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</si>
  <si>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</si>
  <si>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</si>
  <si>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</si>
  <si>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</si>
  <si>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</si>
  <si>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</si>
  <si>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</si>
  <si>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</si>
  <si>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</si>
  <si>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</si>
  <si>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</si>
  <si>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</si>
  <si>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</si>
  <si>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</si>
  <si>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</si>
  <si>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</si>
  <si>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</si>
  <si>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</si>
  <si>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</si>
  <si>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</si>
  <si>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</si>
  <si>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</si>
  <si>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</si>
  <si>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</si>
  <si>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</si>
  <si>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</si>
  <si>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</si>
  <si>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</si>
  <si>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</si>
  <si>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</si>
  <si>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</si>
  <si>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</si>
  <si>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</si>
  <si>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</si>
  <si>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</si>
  <si>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</si>
  <si>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</si>
  <si>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</si>
  <si>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</si>
  <si>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</si>
  <si>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</si>
  <si>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</si>
  <si>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</si>
  <si>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</si>
  <si>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</si>
  <si>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</si>
  <si>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</si>
  <si>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</si>
  <si>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</si>
  <si>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</si>
  <si>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</si>
  <si>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</si>
  <si>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</si>
  <si>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</si>
  <si>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</si>
  <si>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</si>
  <si>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</si>
  <si>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</si>
  <si>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</si>
  <si>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</si>
  <si>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</si>
  <si>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</si>
  <si>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</si>
  <si>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</si>
  <si>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</si>
  <si>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</si>
  <si>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</si>
  <si>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</si>
  <si>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</si>
  <si>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</si>
  <si>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</si>
  <si>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</si>
  <si>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</si>
  <si>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</si>
  <si>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</si>
  <si>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</si>
  <si>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</si>
  <si>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</si>
  <si>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</si>
  <si>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</si>
  <si>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</si>
  <si>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</si>
  <si>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</si>
  <si>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</si>
  <si>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</si>
  <si>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</si>
  <si>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</si>
  <si>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</si>
  <si>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</si>
  <si>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</si>
  <si>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</si>
  <si>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</si>
  <si>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</si>
  <si>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</si>
  <si>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</si>
  <si>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</si>
  <si>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</si>
  <si>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</si>
  <si>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</si>
  <si>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</si>
  <si>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</si>
  <si>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</si>
  <si>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</si>
  <si>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</si>
  <si>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</si>
  <si>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</si>
  <si>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</si>
  <si>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</si>
  <si>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</si>
  <si>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</si>
  <si>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</si>
  <si>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</si>
  <si>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</si>
  <si>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</si>
  <si>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</si>
  <si>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</si>
  <si>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</si>
  <si>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</si>
  <si>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</si>
  <si>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</si>
  <si>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</si>
  <si>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</si>
  <si>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</si>
  <si>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</si>
  <si>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</si>
  <si>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</si>
  <si>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</si>
  <si>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</si>
  <si>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</si>
  <si>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</si>
  <si>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</si>
  <si>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</si>
  <si>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</si>
  <si>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</si>
  <si>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</si>
  <si>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</si>
  <si>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</si>
  <si>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</si>
  <si>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</si>
  <si>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</si>
  <si>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</si>
  <si>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</si>
  <si>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</si>
  <si>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</si>
  <si>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</si>
  <si>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</si>
  <si>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</si>
  <si>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</si>
  <si>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</si>
  <si>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</si>
  <si>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</si>
  <si>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</si>
  <si>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</si>
  <si>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</si>
  <si>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</si>
  <si>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</si>
  <si>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</si>
  <si>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</si>
  <si>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</si>
  <si>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</si>
  <si>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</si>
  <si>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</si>
  <si>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</si>
  <si>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</si>
  <si>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</si>
  <si>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</si>
  <si>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</si>
  <si>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</si>
  <si>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</si>
  <si>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</si>
  <si>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</si>
  <si>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</si>
  <si>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</si>
  <si>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</si>
  <si>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</si>
  <si>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</si>
  <si>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</si>
  <si>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</si>
  <si>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</si>
  <si>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</si>
  <si>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</si>
  <si>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</si>
  <si>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</si>
  <si>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</si>
  <si>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</si>
  <si>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</si>
  <si>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</si>
  <si>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</si>
  <si>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</si>
  <si>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</si>
  <si>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</si>
  <si>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</si>
  <si>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</si>
  <si>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</si>
  <si>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</si>
  <si>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</si>
  <si>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</si>
  <si>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</si>
  <si>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</si>
  <si>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</si>
  <si>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</si>
  <si>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</si>
  <si>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</si>
  <si>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</si>
  <si>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</si>
  <si>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</si>
  <si>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</si>
  <si>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</si>
  <si>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</si>
  <si>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</si>
  <si>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</si>
  <si>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</si>
  <si>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</si>
  <si>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</si>
  <si>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</si>
  <si>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</si>
  <si>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</si>
  <si>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</si>
  <si>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</si>
  <si>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</si>
  <si>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</si>
  <si>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</si>
  <si>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</si>
  <si>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</si>
  <si>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</si>
  <si>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</si>
  <si>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</si>
  <si>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</si>
  <si>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</si>
  <si>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</si>
  <si>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</si>
  <si>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</si>
  <si>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</si>
  <si>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</si>
  <si>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</si>
  <si>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</si>
  <si>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</si>
  <si>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</si>
  <si>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</si>
  <si>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</si>
  <si>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</si>
  <si>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</si>
  <si>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</si>
  <si>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</si>
  <si>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</si>
  <si>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</si>
  <si>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</si>
  <si>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</si>
  <si>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</si>
  <si>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</si>
  <si>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</si>
  <si>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</si>
  <si>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</si>
  <si>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</si>
  <si>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</si>
  <si>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</si>
  <si>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</si>
  <si>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</si>
  <si>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</si>
  <si>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</si>
  <si>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</si>
  <si>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</si>
  <si>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</si>
  <si>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</si>
  <si>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</si>
  <si>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</si>
  <si>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</si>
  <si>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</si>
  <si>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</si>
  <si>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</si>
  <si>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</si>
  <si>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</si>
  <si>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</si>
  <si>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</si>
  <si>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</si>
  <si>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</si>
  <si>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</si>
  <si>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</si>
  <si>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</si>
  <si>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</si>
  <si>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</si>
  <si>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</si>
  <si>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</si>
  <si>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</si>
  <si>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</si>
  <si>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</si>
  <si>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</si>
  <si>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</si>
  <si>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</si>
  <si>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</si>
  <si>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</si>
  <si>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</si>
  <si>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</si>
  <si>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</si>
  <si>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</si>
  <si>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</si>
  <si>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</si>
  <si>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</si>
  <si>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</si>
  <si>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</si>
  <si>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</si>
  <si>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</si>
  <si>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</si>
  <si>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</si>
  <si>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</si>
  <si>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</si>
  <si>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</si>
  <si>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</si>
  <si>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</si>
  <si>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</si>
  <si>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</si>
  <si>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</si>
  <si>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</si>
  <si>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</si>
  <si>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</si>
  <si>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</si>
  <si>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</si>
  <si>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</si>
  <si>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</si>
  <si>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</si>
  <si>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</si>
  <si>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</si>
  <si>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</si>
  <si>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</si>
  <si>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</si>
  <si>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</si>
  <si>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</si>
  <si>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</si>
  <si>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</si>
  <si>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</si>
  <si>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</si>
  <si>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</si>
  <si>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</si>
  <si>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</si>
  <si>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</si>
  <si>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</si>
  <si>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</si>
  <si>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</si>
  <si>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</si>
  <si>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</si>
  <si>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</si>
  <si>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</si>
  <si>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</si>
  <si>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</si>
  <si>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</si>
  <si>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</si>
  <si>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</si>
  <si>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</si>
  <si>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</si>
  <si>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</si>
  <si>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</si>
  <si>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</si>
  <si>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</si>
  <si>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</si>
  <si>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</si>
  <si>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</si>
  <si>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</si>
  <si>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</si>
  <si>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</si>
  <si>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</si>
  <si>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</si>
  <si>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</si>
  <si>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</si>
  <si>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</si>
  <si>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</si>
  <si>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</si>
  <si>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</si>
  <si>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</si>
  <si>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</si>
  <si>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</si>
  <si>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</si>
  <si>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</si>
  <si>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</si>
  <si>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</si>
  <si>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</si>
  <si>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</si>
  <si>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</si>
  <si>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</si>
  <si>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</si>
  <si>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</si>
  <si>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</si>
  <si>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</si>
  <si>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</si>
  <si>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</si>
  <si>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</si>
  <si>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</si>
  <si>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</si>
  <si>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</si>
  <si>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</si>
  <si>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</si>
  <si>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</si>
  <si>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</si>
  <si>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</si>
  <si>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</si>
  <si>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</si>
  <si>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</si>
  <si>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</si>
  <si>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</si>
  <si>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</si>
  <si>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</si>
  <si>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</si>
  <si>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</si>
  <si>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</si>
  <si>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</si>
  <si>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</si>
  <si>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</si>
  <si>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</si>
  <si>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</si>
  <si>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</si>
  <si>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</si>
  <si>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</si>
  <si>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</si>
  <si>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</si>
  <si>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</si>
  <si>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</si>
  <si>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</si>
  <si>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</si>
  <si>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</si>
  <si>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</si>
  <si>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</si>
  <si>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</si>
  <si>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</si>
  <si>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</si>
  <si>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</si>
  <si>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</si>
  <si>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</si>
  <si>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</si>
  <si>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</si>
  <si>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</si>
  <si>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</si>
  <si>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</si>
  <si>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</si>
  <si>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</si>
  <si>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</si>
  <si>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</si>
  <si>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</si>
  <si>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</si>
  <si>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</si>
  <si>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</si>
  <si>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</si>
  <si>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</si>
  <si>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</si>
  <si>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</si>
  <si>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</si>
  <si>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</si>
  <si>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</si>
  <si>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</si>
  <si>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</si>
  <si>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</si>
  <si>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</si>
  <si>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</si>
  <si>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</si>
  <si>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</si>
  <si>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</si>
  <si>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</si>
  <si>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</si>
  <si>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</si>
  <si>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</si>
  <si>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</si>
  <si>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</si>
  <si>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</si>
  <si>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</si>
  <si>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</si>
  <si>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</si>
  <si>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</si>
  <si>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</si>
  <si>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</si>
  <si>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</si>
  <si>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</si>
  <si>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</si>
  <si>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</si>
  <si>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</si>
  <si>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</si>
  <si>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</si>
  <si>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</si>
  <si>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</si>
  <si>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</si>
  <si>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</si>
  <si>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</si>
  <si>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</si>
  <si>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</si>
  <si>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</si>
  <si>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</si>
  <si>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</si>
  <si>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</si>
  <si>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</si>
  <si>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</si>
  <si>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</si>
  <si>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</si>
  <si>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</si>
  <si>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</si>
  <si>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</si>
  <si>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</si>
  <si>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</si>
  <si>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</si>
  <si>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</si>
  <si>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</si>
  <si>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</si>
  <si>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</si>
  <si>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</si>
  <si>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</si>
  <si>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</si>
  <si>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</si>
  <si>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</si>
  <si>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</si>
  <si>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</si>
  <si>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</si>
  <si>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</si>
  <si>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</si>
  <si>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</si>
  <si>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</si>
  <si>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</si>
  <si>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</si>
  <si>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</si>
  <si>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</si>
  <si>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</si>
  <si>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</si>
  <si>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</si>
  <si>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</si>
  <si>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</si>
  <si>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</si>
  <si>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</si>
  <si>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</si>
  <si>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</si>
  <si>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</si>
  <si>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</si>
  <si>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</si>
  <si>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</si>
  <si>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</si>
  <si>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</si>
  <si>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</si>
  <si>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</si>
  <si>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</si>
  <si>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</si>
  <si>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</si>
  <si>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</si>
  <si>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</si>
  <si>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</si>
  <si>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</si>
  <si>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</si>
  <si>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</si>
  <si>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</si>
  <si>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</si>
  <si>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</si>
  <si>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</si>
  <si>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</si>
  <si>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</si>
  <si>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</si>
  <si>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</si>
  <si>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</si>
  <si>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</si>
  <si>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</si>
  <si>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</si>
  <si>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</si>
  <si>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</si>
  <si>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</si>
  <si>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</si>
  <si>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</si>
  <si>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</si>
  <si>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</si>
  <si>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</si>
  <si>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</si>
  <si>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</si>
  <si>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</si>
  <si>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</si>
  <si>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</si>
  <si>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</si>
  <si>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</si>
  <si>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</si>
  <si>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</si>
  <si>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</si>
  <si>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</si>
  <si>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</si>
  <si>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</si>
  <si>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</si>
  <si>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</si>
  <si>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</si>
  <si>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</si>
  <si>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</si>
  <si>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</si>
  <si>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</si>
  <si>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</si>
  <si>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</si>
  <si>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</si>
  <si>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</si>
  <si>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</si>
  <si>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</si>
  <si>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</si>
  <si>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</si>
  <si>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</si>
  <si>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</si>
  <si>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</si>
  <si>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</si>
  <si>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</si>
  <si>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</si>
  <si>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</si>
  <si>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</si>
  <si>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</si>
  <si>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</si>
  <si>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</si>
  <si>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</si>
  <si>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</si>
  <si>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</si>
  <si>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</si>
  <si>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</si>
  <si>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</si>
  <si>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</si>
  <si>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</si>
  <si>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</si>
  <si>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</si>
  <si>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</si>
  <si>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</si>
  <si>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</si>
  <si>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</si>
  <si>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</si>
  <si>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</si>
  <si>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</si>
  <si>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</si>
  <si>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</si>
  <si>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</si>
  <si>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</si>
  <si>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</si>
  <si>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</si>
  <si>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</si>
  <si>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</si>
  <si>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</si>
  <si>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</si>
  <si>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</si>
  <si>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</si>
  <si>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</si>
  <si>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</si>
  <si>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</si>
  <si>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</si>
  <si>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</si>
  <si>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</si>
  <si>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</si>
  <si>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</si>
  <si>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</si>
  <si>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</si>
  <si>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</si>
  <si>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</si>
  <si>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</si>
  <si>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</si>
  <si>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</si>
  <si>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</si>
  <si>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</si>
  <si>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</si>
  <si>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</si>
  <si>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</si>
  <si>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</si>
  <si>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</si>
  <si>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</si>
  <si>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</si>
  <si>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</si>
  <si>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</si>
  <si>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</si>
  <si>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</si>
  <si>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</si>
  <si>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</si>
  <si>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</si>
  <si>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</si>
  <si>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</si>
  <si>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</si>
  <si>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</si>
  <si>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</si>
  <si>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</si>
  <si>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</si>
  <si>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</si>
  <si>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</si>
  <si>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</si>
  <si>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</si>
  <si>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</si>
  <si>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</si>
  <si>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</si>
  <si>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</si>
  <si>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</si>
  <si>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</si>
  <si>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</si>
  <si>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</si>
  <si>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</si>
  <si>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</si>
  <si>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</si>
  <si>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</si>
  <si>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</si>
  <si>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</si>
  <si>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</si>
  <si>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</si>
  <si>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</si>
  <si>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</si>
  <si>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</si>
  <si>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</si>
  <si>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</si>
  <si>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</si>
  <si>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</si>
  <si>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</si>
  <si>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</si>
  <si>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</si>
  <si>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</si>
  <si>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</si>
  <si>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</si>
  <si>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</si>
  <si>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</si>
  <si>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</si>
  <si>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</si>
  <si>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</si>
  <si>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</si>
  <si>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</si>
  <si>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</si>
  <si>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</si>
  <si>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</si>
  <si>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</si>
  <si>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</si>
  <si>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</si>
  <si>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</si>
  <si>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</si>
  <si>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</si>
  <si>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</si>
  <si>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</si>
  <si>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</si>
  <si>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</si>
  <si>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</si>
  <si>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</si>
  <si>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</si>
  <si>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</si>
  <si>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</si>
  <si>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</si>
  <si>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</si>
  <si>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</si>
  <si>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</si>
  <si>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</si>
  <si>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</si>
  <si>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</si>
  <si>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</si>
  <si>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</si>
  <si>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</si>
  <si>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</si>
  <si>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</si>
  <si>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</si>
  <si>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</si>
  <si>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</si>
  <si>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</si>
  <si>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</si>
  <si>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</si>
  <si>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</si>
  <si>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</si>
  <si>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</si>
  <si>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</si>
  <si>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</si>
  <si>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</si>
  <si>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</si>
  <si>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</si>
  <si>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</si>
  <si>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</si>
  <si>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</si>
  <si>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</si>
  <si>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</si>
  <si>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</si>
  <si>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</si>
  <si>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</si>
  <si>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</si>
  <si>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</si>
  <si>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</si>
  <si>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</si>
  <si>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</si>
  <si>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</si>
  <si>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</si>
  <si>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</si>
  <si>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</si>
  <si>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</si>
  <si>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</si>
  <si>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</si>
  <si>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</si>
  <si>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</si>
  <si>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</si>
  <si>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</si>
  <si>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</si>
  <si>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</si>
  <si>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</si>
  <si>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</si>
  <si>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</si>
  <si>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</si>
  <si>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</si>
  <si>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</si>
  <si>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</si>
  <si>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</si>
  <si>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</si>
  <si>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</si>
  <si>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</si>
  <si>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</si>
  <si>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</si>
  <si>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</si>
  <si>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</si>
  <si>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</si>
  <si>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</si>
  <si>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</si>
  <si>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</si>
  <si>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</si>
  <si>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</si>
  <si>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</si>
  <si>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</si>
  <si>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</si>
  <si>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</si>
  <si>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</si>
  <si>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</si>
  <si>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</si>
  <si>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</si>
  <si>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</si>
  <si>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</si>
  <si>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</si>
  <si>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</si>
  <si>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</si>
  <si>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</si>
  <si>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</si>
  <si>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</si>
  <si>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</si>
  <si>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</si>
  <si>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</si>
  <si>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</si>
  <si>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</si>
  <si>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</si>
  <si>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</si>
  <si>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</si>
  <si>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</si>
  <si>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</si>
  <si>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</si>
  <si>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</si>
  <si>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</si>
  <si>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</si>
  <si>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</si>
  <si>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</si>
  <si>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</si>
  <si>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</si>
  <si>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</si>
  <si>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</si>
  <si>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</si>
  <si>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</si>
  <si>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</si>
  <si>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</si>
  <si>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</si>
  <si>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</si>
  <si>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</si>
  <si>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</si>
  <si>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</si>
  <si>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</si>
  <si>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</si>
  <si>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</si>
  <si>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</si>
  <si>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</si>
  <si>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</si>
  <si>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</si>
  <si>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</si>
  <si>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</si>
  <si>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</si>
  <si>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</si>
  <si>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</si>
  <si>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</si>
  <si>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</si>
  <si>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</si>
  <si>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</si>
  <si>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</si>
  <si>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</si>
  <si>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</si>
  <si>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</si>
  <si>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</si>
  <si>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</si>
  <si>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</si>
  <si>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</si>
  <si>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</si>
  <si>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</si>
  <si>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</si>
  <si>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</si>
  <si>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</si>
  <si>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</si>
  <si>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</si>
  <si>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</si>
  <si>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</si>
  <si>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</si>
  <si>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</si>
  <si>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</si>
  <si>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</si>
  <si>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</si>
  <si>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</si>
  <si>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</si>
  <si>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</si>
  <si>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</si>
  <si>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</si>
  <si>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</si>
  <si>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</si>
  <si>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</si>
  <si>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</si>
  <si>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</si>
  <si>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</si>
  <si>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</si>
  <si>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</si>
  <si>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</si>
  <si>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</si>
  <si>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</si>
  <si>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</si>
  <si>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</si>
  <si>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</si>
  <si>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</si>
  <si>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</si>
  <si>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</si>
  <si>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</si>
  <si>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</si>
  <si>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</si>
  <si>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</si>
  <si>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</si>
  <si>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</si>
  <si>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</si>
  <si>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</si>
  <si>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</si>
  <si>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</si>
  <si>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</si>
  <si>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</si>
  <si>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</si>
  <si>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</si>
  <si>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</si>
  <si>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</si>
  <si>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</si>
  <si>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</si>
  <si>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</si>
  <si>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</si>
  <si>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</si>
  <si>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</si>
  <si>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</si>
  <si>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</si>
  <si>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</si>
  <si>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</si>
  <si>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</si>
  <si>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</si>
  <si>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</si>
  <si>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</si>
  <si>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</si>
  <si>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</si>
  <si>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</si>
  <si>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</si>
  <si>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</si>
  <si>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</si>
  <si>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</si>
  <si>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</si>
  <si>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</si>
  <si>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</si>
  <si>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</si>
  <si>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</si>
  <si>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</si>
  <si>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</si>
  <si>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</si>
  <si>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</si>
  <si>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</si>
  <si>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</si>
  <si>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</si>
  <si>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</si>
  <si>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</si>
  <si>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</si>
  <si>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</si>
  <si>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</si>
  <si>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</si>
  <si>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</si>
  <si>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</si>
  <si>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</si>
  <si>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</si>
  <si>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</si>
  <si>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</si>
  <si>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</si>
  <si>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</si>
  <si>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</si>
  <si>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</si>
  <si>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</si>
  <si>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</si>
  <si>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</si>
  <si>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</si>
  <si>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</si>
  <si>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</si>
  <si>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</si>
  <si>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</si>
  <si>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</si>
  <si>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</si>
  <si>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</si>
  <si>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</si>
  <si>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</si>
  <si>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</si>
  <si>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</si>
  <si>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</si>
  <si>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</si>
  <si>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</si>
  <si>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</si>
  <si>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</si>
  <si>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</si>
  <si>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</si>
  <si>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</si>
  <si>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</si>
  <si>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</si>
  <si>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</si>
  <si>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</si>
  <si>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</si>
  <si>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</si>
  <si>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</si>
  <si>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</si>
  <si>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</si>
  <si>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</si>
  <si>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</si>
  <si>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</si>
  <si>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</si>
  <si>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</si>
  <si>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</si>
  <si>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</si>
  <si>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</si>
  <si>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</si>
  <si>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</si>
  <si>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</si>
  <si>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</si>
  <si>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</si>
  <si>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</si>
  <si>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</si>
  <si>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</si>
  <si>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</si>
  <si>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</si>
  <si>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</si>
  <si>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</si>
  <si>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</si>
  <si>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</si>
  <si>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</si>
  <si>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</si>
  <si>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</si>
  <si>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</si>
  <si>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</si>
  <si>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</si>
  <si>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</si>
  <si>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</si>
  <si>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</si>
  <si>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</si>
  <si>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</si>
  <si>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</si>
  <si>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</si>
  <si>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</si>
  <si>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</si>
  <si>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</si>
  <si>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</si>
  <si>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</si>
  <si>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</si>
  <si>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</si>
  <si>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</si>
  <si>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</si>
  <si>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</si>
  <si>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</si>
  <si>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</si>
  <si>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</si>
  <si>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</si>
  <si>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</si>
  <si>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</si>
  <si>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</si>
  <si>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</si>
  <si>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</si>
  <si>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</si>
  <si>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</si>
  <si>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</si>
  <si>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</si>
  <si>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</si>
  <si>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</si>
  <si>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</si>
  <si>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</si>
  <si>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</si>
  <si>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</si>
  <si>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</si>
  <si>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</si>
  <si>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</si>
  <si>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</si>
  <si>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</si>
  <si>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</si>
  <si>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</si>
  <si>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</si>
  <si>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</si>
  <si>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</si>
  <si>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</si>
  <si>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</si>
  <si>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</si>
  <si>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</si>
  <si>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</si>
  <si>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</si>
  <si>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</si>
  <si>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</si>
  <si>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</si>
  <si>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</si>
  <si>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</si>
  <si>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</si>
  <si>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</si>
  <si>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</si>
  <si>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</si>
  <si>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</si>
  <si>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</si>
  <si>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</si>
  <si>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</si>
  <si>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</si>
  <si>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</si>
  <si>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</si>
  <si>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</si>
  <si>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</si>
  <si>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</si>
  <si>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</si>
  <si>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</si>
  <si>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</si>
  <si>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</si>
  <si>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</si>
  <si>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</si>
  <si>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</si>
  <si>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</si>
  <si>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</si>
  <si>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</si>
  <si>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</si>
  <si>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</si>
  <si>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</si>
  <si>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</si>
  <si>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</si>
  <si>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</si>
  <si>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</si>
  <si>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</si>
  <si>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</si>
  <si>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</si>
  <si>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</si>
  <si>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</si>
  <si>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</si>
  <si>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</si>
  <si>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</si>
  <si>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</si>
  <si>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</si>
  <si>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</si>
  <si>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</si>
  <si>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</si>
  <si>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</si>
  <si>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</si>
  <si>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</si>
  <si>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</si>
  <si>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</si>
  <si>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</si>
  <si>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</si>
  <si>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</si>
  <si>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</si>
  <si>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</si>
  <si>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</si>
  <si>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</si>
  <si>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</si>
  <si>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</si>
  <si>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</si>
  <si>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</si>
  <si>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</si>
  <si>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</si>
  <si>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</si>
  <si>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</si>
  <si>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</si>
  <si>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</si>
  <si>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</si>
  <si>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</si>
  <si>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</si>
  <si>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</si>
  <si>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</si>
  <si>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</si>
  <si>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</si>
  <si>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</si>
  <si>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</si>
  <si>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</si>
  <si>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</si>
  <si>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</si>
  <si>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</si>
  <si>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</si>
  <si>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</si>
  <si>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</si>
  <si>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</si>
  <si>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</si>
  <si>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</si>
  <si>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</si>
  <si>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</si>
  <si>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</si>
  <si>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</si>
  <si>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</si>
  <si>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</si>
  <si>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</si>
  <si>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</si>
  <si>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</si>
  <si>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</si>
  <si>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</si>
  <si>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</si>
  <si>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</si>
  <si>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</si>
  <si>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</si>
  <si>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</si>
  <si>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</si>
  <si>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</si>
  <si>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</si>
  <si>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</si>
  <si>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</si>
  <si>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</si>
  <si>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</si>
  <si>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</si>
  <si>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</si>
  <si>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</si>
  <si>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</si>
  <si>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</si>
  <si>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</si>
  <si>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</si>
  <si>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</si>
  <si>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</si>
  <si>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</si>
  <si>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</si>
  <si>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</si>
  <si>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</si>
  <si>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</si>
  <si>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</si>
  <si>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</si>
  <si>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</si>
  <si>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</si>
  <si>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</si>
  <si>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</si>
  <si>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</si>
  <si>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</si>
  <si>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</si>
  <si>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</si>
  <si>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</si>
  <si>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</si>
  <si>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</si>
  <si>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</si>
  <si>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</si>
  <si>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</si>
  <si>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</si>
  <si>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</si>
  <si>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</si>
  <si>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</si>
  <si>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</si>
  <si>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</si>
  <si>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</si>
  <si>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</si>
  <si>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</si>
  <si>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</si>
  <si>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</si>
  <si>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</si>
  <si>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</si>
  <si>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</si>
  <si>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</si>
  <si>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</si>
  <si>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</si>
  <si>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</si>
  <si>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</si>
  <si>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</si>
  <si>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</si>
  <si>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</si>
  <si>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</si>
  <si>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</si>
  <si>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</si>
  <si>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</si>
  <si>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</si>
  <si>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</si>
  <si>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</si>
  <si>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</si>
  <si>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</si>
  <si>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</si>
  <si>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</si>
  <si>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</si>
  <si>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</si>
  <si>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</si>
  <si>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</si>
  <si>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</si>
  <si>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</si>
  <si>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</si>
  <si>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</si>
  <si>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</si>
  <si>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</si>
  <si>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</si>
  <si>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</si>
  <si>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</si>
  <si>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</si>
  <si>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</si>
  <si>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</si>
  <si>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</si>
  <si>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</si>
  <si>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</si>
  <si>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</si>
  <si>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</si>
  <si>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</si>
  <si>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</si>
  <si>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</si>
  <si>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</si>
  <si>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</si>
  <si>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</si>
  <si>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</si>
  <si>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</si>
  <si>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</si>
  <si>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</si>
  <si>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</si>
  <si>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</si>
  <si>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</si>
  <si>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</si>
  <si>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</si>
  <si>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</si>
  <si>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</si>
  <si>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</si>
  <si>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</si>
  <si>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</si>
  <si>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</si>
  <si>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</si>
  <si>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</si>
  <si>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</si>
  <si>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</si>
  <si>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</si>
  <si>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</si>
  <si>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</si>
  <si>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</si>
  <si>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</si>
  <si>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</si>
  <si>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</si>
  <si>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</si>
  <si>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</si>
  <si>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</si>
  <si>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</si>
  <si>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</si>
  <si>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</si>
  <si>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</si>
  <si>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</si>
  <si>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</si>
  <si>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</si>
  <si>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</si>
  <si>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</si>
  <si>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</si>
  <si>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</si>
  <si>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</si>
  <si>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</si>
  <si>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</si>
  <si>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</si>
  <si>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</si>
  <si>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</si>
  <si>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</si>
  <si>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</si>
  <si>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</si>
  <si>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</si>
  <si>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</si>
  <si>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</si>
  <si>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</si>
  <si>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</si>
  <si>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</si>
  <si>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</si>
  <si>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</si>
  <si>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</si>
  <si>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</si>
  <si>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</si>
  <si>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</si>
  <si>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</si>
  <si>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</si>
  <si>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</si>
  <si>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</si>
  <si>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</si>
  <si>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</si>
  <si>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</si>
  <si>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</si>
  <si>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</si>
  <si>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</si>
  <si>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</si>
  <si>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</si>
  <si>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</si>
  <si>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</si>
  <si>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</si>
  <si>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</si>
  <si>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</si>
  <si>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</si>
  <si>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</si>
  <si>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</si>
  <si>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</si>
  <si>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</si>
  <si>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</si>
  <si>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</si>
  <si>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</si>
  <si>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</si>
  <si>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</si>
  <si>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</si>
  <si>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</si>
  <si>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</si>
  <si>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</si>
  <si>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</si>
  <si>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</si>
  <si>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</si>
  <si>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</si>
  <si>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</si>
  <si>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</si>
  <si>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</si>
  <si>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</si>
  <si>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</si>
  <si>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</si>
  <si>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</si>
  <si>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</si>
  <si>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</si>
  <si>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</si>
  <si>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</si>
  <si>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</si>
  <si>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</si>
  <si>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</si>
  <si>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</si>
  <si>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</si>
  <si>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</si>
  <si>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</si>
  <si>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</si>
  <si>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</si>
  <si>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</si>
  <si>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</si>
  <si>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</si>
  <si>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</si>
  <si>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</si>
  <si>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</si>
  <si>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</si>
  <si>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</si>
  <si>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</si>
  <si>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</si>
  <si>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</si>
  <si>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</si>
  <si>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</si>
  <si>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</si>
  <si>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</si>
  <si>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</si>
  <si>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</si>
  <si>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</si>
  <si>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</si>
  <si>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</si>
  <si>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</si>
  <si>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</si>
  <si>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</si>
  <si>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</si>
  <si>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</si>
  <si>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</si>
  <si>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</si>
  <si>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</si>
  <si>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</si>
  <si>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</si>
  <si>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</si>
  <si>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</si>
  <si>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</si>
  <si>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</si>
  <si>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</si>
  <si>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</si>
  <si>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</si>
  <si>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</si>
  <si>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</si>
  <si>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</si>
  <si>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</si>
  <si>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</si>
  <si>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</si>
  <si>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</si>
  <si>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</si>
  <si>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</si>
  <si>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</si>
  <si>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</si>
  <si>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</si>
  <si>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</si>
  <si>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</si>
  <si>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</si>
  <si>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</si>
  <si>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</si>
  <si>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</si>
  <si>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</si>
  <si>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</si>
  <si>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</si>
  <si>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</si>
  <si>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</si>
  <si>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</si>
  <si>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</si>
  <si>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</si>
  <si>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</si>
  <si>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</si>
  <si>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</si>
  <si>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</si>
  <si>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</si>
  <si>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</si>
  <si>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</si>
  <si>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</si>
  <si>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</si>
  <si>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</si>
  <si>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</si>
  <si>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</si>
  <si>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</si>
  <si>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</si>
  <si>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</si>
  <si>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</si>
  <si>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</si>
  <si>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</si>
  <si>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</si>
  <si>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</si>
  <si>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</si>
  <si>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</si>
  <si>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</si>
  <si>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</si>
  <si>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</si>
  <si>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</si>
  <si>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</si>
  <si>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</si>
  <si>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</si>
  <si>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</si>
  <si>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</si>
  <si>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</si>
  <si>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</si>
  <si>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</si>
  <si>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</si>
  <si>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</si>
  <si>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</si>
  <si>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</si>
  <si>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</si>
  <si>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</si>
  <si>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</si>
  <si>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</si>
  <si>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</si>
  <si>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</si>
  <si>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</si>
  <si>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</si>
  <si>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</si>
  <si>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</si>
  <si>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</si>
  <si>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</si>
  <si>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</si>
  <si>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</si>
  <si>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</si>
  <si>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</si>
  <si>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</si>
  <si>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</si>
  <si>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</si>
  <si>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</si>
  <si>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</si>
  <si>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</si>
  <si>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</si>
  <si>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</si>
  <si>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</si>
  <si>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</si>
  <si>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</si>
  <si>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</si>
  <si>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</si>
  <si>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</si>
  <si>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</si>
  <si>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</si>
  <si>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</si>
  <si>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</si>
  <si>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</si>
  <si>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</si>
  <si>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</si>
  <si>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</si>
  <si>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</si>
  <si>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</si>
  <si>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</si>
  <si>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</si>
  <si>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</si>
  <si>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</si>
  <si>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</si>
  <si>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</si>
  <si>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</si>
  <si>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</si>
  <si>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</si>
  <si>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</si>
  <si>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</si>
  <si>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</si>
  <si>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</si>
  <si>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</si>
  <si>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</si>
  <si>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</si>
  <si>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</si>
  <si>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</si>
  <si>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</si>
  <si>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</si>
  <si>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</si>
  <si>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</si>
  <si>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</si>
  <si>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</si>
  <si>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</si>
  <si>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</si>
  <si>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</si>
  <si>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</si>
  <si>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</si>
  <si>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</si>
  <si>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</si>
  <si>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</si>
  <si>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</si>
  <si>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</si>
  <si>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</si>
  <si>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</si>
  <si>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</si>
  <si>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</si>
  <si>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</si>
  <si>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</si>
  <si>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</si>
  <si>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</si>
  <si>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</si>
  <si>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</si>
  <si>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</si>
  <si>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</si>
  <si>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</si>
  <si>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</si>
  <si>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</si>
  <si>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</si>
  <si>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</si>
  <si>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</si>
  <si>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</si>
  <si>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</si>
  <si>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</si>
  <si>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</si>
  <si>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</si>
  <si>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</si>
  <si>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</si>
  <si>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</si>
  <si>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</si>
  <si>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</si>
  <si>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</si>
  <si>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</si>
  <si>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</si>
  <si>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</si>
  <si>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</si>
  <si>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</si>
  <si>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</si>
  <si>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</si>
  <si>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</si>
  <si>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</si>
  <si>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</si>
  <si>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</si>
  <si>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</si>
  <si>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</si>
  <si>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</si>
  <si>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</si>
  <si>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</si>
  <si>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</si>
  <si>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</si>
  <si>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</si>
  <si>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</si>
  <si>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</si>
  <si>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</si>
  <si>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</si>
  <si>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</si>
  <si>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</si>
  <si>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</si>
  <si>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</si>
  <si>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</si>
  <si>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</si>
  <si>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</si>
  <si>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</si>
  <si>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</si>
  <si>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</si>
  <si>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</si>
  <si>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</si>
  <si>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</si>
  <si>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</si>
  <si>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</si>
  <si>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</si>
  <si>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</si>
  <si>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</si>
  <si>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</si>
  <si>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</si>
  <si>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</si>
  <si>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</si>
  <si>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</si>
  <si>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</si>
  <si>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</si>
  <si>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</si>
  <si>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</si>
  <si>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</si>
  <si>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</si>
  <si>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</si>
  <si>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</si>
  <si>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</si>
  <si>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</si>
  <si>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</si>
  <si>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</si>
  <si>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</si>
  <si>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</si>
  <si>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</si>
  <si>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</si>
  <si>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</si>
  <si>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</si>
  <si>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</si>
  <si>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</si>
  <si>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</si>
  <si>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</si>
  <si>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</si>
  <si>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</si>
  <si>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</si>
  <si>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</si>
  <si>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</si>
  <si>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</si>
  <si>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</si>
  <si>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</si>
  <si>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</si>
  <si>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</si>
  <si>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</si>
  <si>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</si>
  <si>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</si>
  <si>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</si>
  <si>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</si>
  <si>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</si>
  <si>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</si>
  <si>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</si>
  <si>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</si>
  <si>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</si>
  <si>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</si>
  <si>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</si>
  <si>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</si>
  <si>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</si>
  <si>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</si>
  <si>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</si>
  <si>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</si>
  <si>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</si>
  <si>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</si>
  <si>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</si>
  <si>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</si>
  <si>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</si>
  <si>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</si>
  <si>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</si>
  <si>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</si>
  <si>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</si>
  <si>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</si>
  <si>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</si>
  <si>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</si>
  <si>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</si>
  <si>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</si>
  <si>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</si>
  <si>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</si>
  <si>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</si>
  <si>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</si>
  <si>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</si>
  <si>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</si>
  <si>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</si>
  <si>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</si>
  <si>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</si>
  <si>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</si>
  <si>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</si>
  <si>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</si>
  <si>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</si>
  <si>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</si>
  <si>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</si>
  <si>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</si>
  <si>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</si>
  <si>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</si>
  <si>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</si>
  <si>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</si>
  <si>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</si>
  <si>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</si>
  <si>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</si>
  <si>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</si>
  <si>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</si>
  <si>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</si>
  <si>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</si>
  <si>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</si>
  <si>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</si>
  <si>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</si>
  <si>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</si>
  <si>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</si>
  <si>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</si>
  <si>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</si>
  <si>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</si>
  <si>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</si>
  <si>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</si>
  <si>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</si>
  <si>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</si>
  <si>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</si>
  <si>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</si>
  <si>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</si>
  <si>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</si>
  <si>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</si>
  <si>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</si>
  <si>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</si>
  <si>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</si>
  <si>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</si>
  <si>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</si>
  <si>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</si>
  <si>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</si>
  <si>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</si>
  <si>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</si>
  <si>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</si>
  <si>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</si>
  <si>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</si>
  <si>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</si>
  <si>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</si>
  <si>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</si>
  <si>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</si>
  <si>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</si>
  <si>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</si>
  <si>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</si>
  <si>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</si>
  <si>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</si>
  <si>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</si>
  <si>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</si>
  <si>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</si>
  <si>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</si>
  <si>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</si>
  <si>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</si>
  <si>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</si>
  <si>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</si>
  <si>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</si>
  <si>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</si>
  <si>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</si>
  <si>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</si>
  <si>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</si>
  <si>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</si>
  <si>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</si>
  <si>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</si>
  <si>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</si>
  <si>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</si>
  <si>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</si>
  <si>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</si>
  <si>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</si>
  <si>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</si>
  <si>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</si>
  <si>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</si>
  <si>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</si>
  <si>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</si>
  <si>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</si>
  <si>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</si>
  <si>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</si>
  <si>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</si>
  <si>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</si>
  <si>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</si>
  <si>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</si>
  <si>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</si>
  <si>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</si>
  <si>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</si>
  <si>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</si>
  <si>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</si>
  <si>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</si>
  <si>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</si>
  <si>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</si>
  <si>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</si>
  <si>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</si>
  <si>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</si>
  <si>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</si>
  <si>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</si>
  <si>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</si>
  <si>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</si>
  <si>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</si>
  <si>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</si>
  <si>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</si>
  <si>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</si>
  <si>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</si>
  <si>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</si>
  <si>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</si>
  <si>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</si>
  <si>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</si>
  <si>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</si>
  <si>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</si>
  <si>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</si>
  <si>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</si>
  <si>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</si>
  <si>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</si>
  <si>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</si>
  <si>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</si>
  <si>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</si>
  <si>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</si>
  <si>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</si>
  <si>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</si>
  <si>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</si>
  <si>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</si>
  <si>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</si>
  <si>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</si>
  <si>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</si>
  <si>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</si>
  <si>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</si>
  <si>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</si>
  <si>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</si>
  <si>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</si>
  <si>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</si>
  <si>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</si>
  <si>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</si>
  <si>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</si>
  <si>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</si>
  <si>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</si>
  <si>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</si>
  <si>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</si>
  <si>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</si>
  <si>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</si>
  <si>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</si>
  <si>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</si>
  <si>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</si>
  <si>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</si>
  <si>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</si>
  <si>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</si>
  <si>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</si>
  <si>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</si>
  <si>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</si>
  <si>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</si>
  <si>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</si>
  <si>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</si>
  <si>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</si>
  <si>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</si>
  <si>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</si>
  <si>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</si>
  <si>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</si>
  <si>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</si>
  <si>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</si>
  <si>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</si>
  <si>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</si>
  <si>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</si>
  <si>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</si>
  <si>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</si>
  <si>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</si>
  <si>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</si>
  <si>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</si>
  <si>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</si>
  <si>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</si>
  <si>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</si>
  <si>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</si>
  <si>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</si>
  <si>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</si>
  <si>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</si>
  <si>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</si>
  <si>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</si>
  <si>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</si>
  <si>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</si>
  <si>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</si>
  <si>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</si>
  <si>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</si>
  <si>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</si>
  <si>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</si>
  <si>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</si>
  <si>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</si>
  <si>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</si>
  <si>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</si>
  <si>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</si>
  <si>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</si>
  <si>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</si>
  <si>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</si>
  <si>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</si>
  <si>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</si>
  <si>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</si>
  <si>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</si>
  <si>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</si>
  <si>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</si>
  <si>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</si>
  <si>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</si>
  <si>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</si>
  <si>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</si>
  <si>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</si>
  <si>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</si>
  <si>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</si>
  <si>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</si>
  <si>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</si>
  <si>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</si>
  <si>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</si>
  <si>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</si>
  <si>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</si>
  <si>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</si>
  <si>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</si>
  <si>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</si>
  <si>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</si>
  <si>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</si>
  <si>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</si>
  <si>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</si>
  <si>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</si>
  <si>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</si>
  <si>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</si>
  <si>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</si>
  <si>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</si>
  <si>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</si>
  <si>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</si>
  <si>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</si>
  <si>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</si>
  <si>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</si>
  <si>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</si>
  <si>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</si>
  <si>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</si>
  <si>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</si>
  <si>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</si>
  <si>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</si>
  <si>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</si>
  <si>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</si>
  <si>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</si>
  <si>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</si>
  <si>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</si>
  <si>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</si>
  <si>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</si>
  <si>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</si>
  <si>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</si>
  <si>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</si>
  <si>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</si>
  <si>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</si>
  <si>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</si>
  <si>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</si>
  <si>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</si>
  <si>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</si>
  <si>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</si>
  <si>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</si>
  <si>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</si>
  <si>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</si>
  <si>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</si>
  <si>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</si>
  <si>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</si>
  <si>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</si>
  <si>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</si>
  <si>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</si>
  <si>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</si>
  <si>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</si>
  <si>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</si>
  <si>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</si>
  <si>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</si>
  <si>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</si>
  <si>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</si>
  <si>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</si>
  <si>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</si>
  <si>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</si>
  <si>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</si>
  <si>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</si>
  <si>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</si>
  <si>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</si>
  <si>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</si>
  <si>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</si>
  <si>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</si>
  <si>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</si>
  <si>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</si>
  <si>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</si>
  <si>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</si>
  <si>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</si>
  <si>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</si>
  <si>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</si>
  <si>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</si>
  <si>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</si>
  <si>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</si>
  <si>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</si>
  <si>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</si>
  <si>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</si>
  <si>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</si>
  <si>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</si>
  <si>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</si>
  <si>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</si>
  <si>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</si>
  <si>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</si>
  <si>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</si>
  <si>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</si>
  <si>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</si>
  <si>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</si>
  <si>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</si>
  <si>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</si>
  <si>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</si>
  <si>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</si>
  <si>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</si>
  <si>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</si>
  <si>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</si>
  <si>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</si>
  <si>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</si>
  <si>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</si>
  <si>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</si>
  <si>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</si>
  <si>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</si>
  <si>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</si>
  <si>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</si>
  <si>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</si>
  <si>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</si>
  <si>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</si>
  <si>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</si>
  <si>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</si>
  <si>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</si>
  <si>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</si>
  <si>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</si>
  <si>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</si>
  <si>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</si>
  <si>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</si>
  <si>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</si>
  <si>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</si>
  <si>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</si>
  <si>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</si>
  <si>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</si>
  <si>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</si>
  <si>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</si>
  <si>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</si>
  <si>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</si>
  <si>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</si>
  <si>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</si>
  <si>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</si>
  <si>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</si>
  <si>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</si>
  <si>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</si>
  <si>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</si>
  <si>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</si>
  <si>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</si>
  <si>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</si>
  <si>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</si>
  <si>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</si>
  <si>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</si>
  <si>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</si>
  <si>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</si>
  <si>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</si>
  <si>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</si>
  <si>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</si>
  <si>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</si>
  <si>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</si>
  <si>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</si>
  <si>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</si>
  <si>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</si>
  <si>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</si>
  <si>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</si>
  <si>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</si>
  <si>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</si>
  <si>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</si>
  <si>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</si>
  <si>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</si>
  <si>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</si>
  <si>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</si>
  <si>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</si>
  <si>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</si>
  <si>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</si>
  <si>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</si>
  <si>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</si>
  <si>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</si>
  <si>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</si>
  <si>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</si>
  <si>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</si>
  <si>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</si>
  <si>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</si>
  <si>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</si>
  <si>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</si>
  <si>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</si>
  <si>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</si>
  <si>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</si>
  <si>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</si>
  <si>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</si>
  <si>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</si>
  <si>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</si>
  <si>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</si>
  <si>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</si>
  <si>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</si>
  <si>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</si>
  <si>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</si>
  <si>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</si>
  <si>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</si>
  <si>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</si>
  <si>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</si>
  <si>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</si>
  <si>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</si>
  <si>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</si>
  <si>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</si>
  <si>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</si>
  <si>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</si>
  <si>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</si>
  <si>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</si>
  <si>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</si>
  <si>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</si>
  <si>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</si>
  <si>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</si>
  <si>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</si>
  <si>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</si>
  <si>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</si>
  <si>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</si>
  <si>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</si>
  <si>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</si>
  <si>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</si>
  <si>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</si>
  <si>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</si>
  <si>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</si>
  <si>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</si>
  <si>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</si>
  <si>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</si>
  <si>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</si>
  <si>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</si>
  <si>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</si>
  <si>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</si>
  <si>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</si>
  <si>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</si>
  <si>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</si>
  <si>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</si>
  <si>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</si>
  <si>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</si>
  <si>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</si>
  <si>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</si>
  <si>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</si>
  <si>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</si>
  <si>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</si>
  <si>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</si>
  <si>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</si>
  <si>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</si>
  <si>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</si>
  <si>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</si>
  <si>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</si>
  <si>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</si>
  <si>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</si>
  <si>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</si>
  <si>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</si>
  <si>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</si>
  <si>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</si>
  <si>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</si>
  <si>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</si>
  <si>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</si>
  <si>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</si>
  <si>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</si>
  <si>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</si>
  <si>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</si>
  <si>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</si>
  <si>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</si>
  <si>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</si>
  <si>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</si>
  <si>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</si>
  <si>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</si>
  <si>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</si>
  <si>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</si>
  <si>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</si>
  <si>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</si>
  <si>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</si>
  <si>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</si>
  <si>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</si>
  <si>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</si>
  <si>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</si>
  <si>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</si>
  <si>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</si>
  <si>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</si>
  <si>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</si>
  <si>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</si>
  <si>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</si>
  <si>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</si>
  <si>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</si>
  <si>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</si>
  <si>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</si>
  <si>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</si>
  <si>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</si>
  <si>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</si>
  <si>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</si>
  <si>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</si>
  <si>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</si>
  <si>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</si>
  <si>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</si>
  <si>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</si>
  <si>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</si>
  <si>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</si>
  <si>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</si>
  <si>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</si>
  <si>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</si>
  <si>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</si>
  <si>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</si>
  <si>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</si>
  <si>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</si>
  <si>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</si>
  <si>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</si>
  <si>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</si>
  <si>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</si>
  <si>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</si>
  <si>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</si>
  <si>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</si>
  <si>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</si>
  <si>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</si>
  <si>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</si>
  <si>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</si>
  <si>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</si>
  <si>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</si>
  <si>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</si>
  <si>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</si>
  <si>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</si>
  <si>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</si>
  <si>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</si>
  <si>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</si>
  <si>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</si>
  <si>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</si>
  <si>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</si>
  <si>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</si>
  <si>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</si>
  <si>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</si>
  <si>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</si>
  <si>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</si>
  <si>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</si>
  <si>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</si>
  <si>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</si>
  <si>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</si>
  <si>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</si>
  <si>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</si>
  <si>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</si>
  <si>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</si>
  <si>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</si>
  <si>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</si>
  <si>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</si>
  <si>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</si>
  <si>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</si>
  <si>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</si>
  <si>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</si>
  <si>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</si>
  <si>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</si>
  <si>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</si>
  <si>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</si>
  <si>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</si>
  <si>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</si>
  <si>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</si>
  <si>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</si>
  <si>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</si>
  <si>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</si>
  <si>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</si>
  <si>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</si>
  <si>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</si>
  <si>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</si>
  <si>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</si>
  <si>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</si>
  <si>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</si>
  <si>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</si>
  <si>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</si>
  <si>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</si>
  <si>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</si>
  <si>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</si>
  <si>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</si>
  <si>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</si>
  <si>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</si>
  <si>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</si>
  <si>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</si>
  <si>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</si>
  <si>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</si>
  <si>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</si>
  <si>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</si>
  <si>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</si>
  <si>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</si>
  <si>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</si>
  <si>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</si>
  <si>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</si>
  <si>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</si>
  <si>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</si>
  <si>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</si>
  <si>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</si>
  <si>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</si>
  <si>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</si>
  <si>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</si>
  <si>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</si>
  <si>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</si>
  <si>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</si>
  <si>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</si>
  <si>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</si>
  <si>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</si>
  <si>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</si>
  <si>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</si>
  <si>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</si>
  <si>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</si>
  <si>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</si>
  <si>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</si>
  <si>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</si>
  <si>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</si>
  <si>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</si>
  <si>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</si>
  <si>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</si>
  <si>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</si>
  <si>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</si>
  <si>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</si>
  <si>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</si>
  <si>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</si>
  <si>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</si>
  <si>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</si>
  <si>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</si>
  <si>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</si>
  <si>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</si>
  <si>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</si>
  <si>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</si>
  <si>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</si>
  <si>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</si>
  <si>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</si>
  <si>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</si>
  <si>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</si>
  <si>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</si>
  <si>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</si>
  <si>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</si>
  <si>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</si>
  <si>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</si>
  <si>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</si>
  <si>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</si>
  <si>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</si>
  <si>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</si>
  <si>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</si>
  <si>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</si>
  <si>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</si>
  <si>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</si>
  <si>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</si>
  <si>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</si>
  <si>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</si>
  <si>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</si>
  <si>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</si>
  <si>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</si>
  <si>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</si>
  <si>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</si>
  <si>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</si>
  <si>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</si>
  <si>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</si>
  <si>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</si>
  <si>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</si>
  <si>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</si>
  <si>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</si>
  <si>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</si>
  <si>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</si>
  <si>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</si>
  <si>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</si>
  <si>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</si>
  <si>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</si>
  <si>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</si>
  <si>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</si>
  <si>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</si>
  <si>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</si>
  <si>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</si>
  <si>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</si>
  <si>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</si>
  <si>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</si>
  <si>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</si>
  <si>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</si>
  <si>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</si>
  <si>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</si>
  <si>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</si>
  <si>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</si>
  <si>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</si>
  <si>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</si>
  <si>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</si>
  <si>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</si>
  <si>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</si>
  <si>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</si>
  <si>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</si>
  <si>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</si>
  <si>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</si>
  <si>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</si>
  <si>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</si>
  <si>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</si>
  <si>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</si>
  <si>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</si>
  <si>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</si>
  <si>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</si>
  <si>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</si>
  <si>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</si>
  <si>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</si>
  <si>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</si>
  <si>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</si>
  <si>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</si>
  <si>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</si>
  <si>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</si>
  <si>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</si>
  <si>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</si>
  <si>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</si>
  <si>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</si>
  <si>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</si>
  <si>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</si>
  <si>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</si>
  <si>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</si>
  <si>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</si>
  <si>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</si>
  <si>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</si>
  <si>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</si>
  <si>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</si>
  <si>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</si>
  <si>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</si>
  <si>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</si>
  <si>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</si>
  <si>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</si>
  <si>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</si>
  <si>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</si>
  <si>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</si>
  <si>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</si>
  <si>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</si>
  <si>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</si>
  <si>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</si>
  <si>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</si>
  <si>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</si>
  <si>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</si>
  <si>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</si>
  <si>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</si>
  <si>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</si>
  <si>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</si>
  <si>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</si>
  <si>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</si>
  <si>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</si>
  <si>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</si>
  <si>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</si>
  <si>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</si>
  <si>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</si>
  <si>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</si>
  <si>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</si>
  <si>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</si>
  <si>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</si>
  <si>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</si>
  <si>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</si>
  <si>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</si>
  <si>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</si>
  <si>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</si>
  <si>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</si>
  <si>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</si>
  <si>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</si>
  <si>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</si>
  <si>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</si>
  <si>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</si>
  <si>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</si>
  <si>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</si>
  <si>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</si>
  <si>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</si>
  <si>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</si>
  <si>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</si>
  <si>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</si>
  <si>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</si>
  <si>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</si>
  <si>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</si>
  <si>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</si>
  <si>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</si>
  <si>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</si>
  <si>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</si>
  <si>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</si>
  <si>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</si>
  <si>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</si>
  <si>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</si>
  <si>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</si>
  <si>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</si>
  <si>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</si>
  <si>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</si>
  <si>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</si>
  <si>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</si>
  <si>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</si>
  <si>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</si>
  <si>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</si>
  <si>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</si>
  <si>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</si>
  <si>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</si>
  <si>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</si>
  <si>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</si>
  <si>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</si>
  <si>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</si>
  <si>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</si>
  <si>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</si>
  <si>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</si>
  <si>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</si>
  <si>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</si>
  <si>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</si>
  <si>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</si>
  <si>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</si>
  <si>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</si>
  <si>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</si>
  <si>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</si>
  <si>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</si>
  <si>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</si>
  <si>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</si>
  <si>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</si>
  <si>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</si>
  <si>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</si>
  <si>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</si>
  <si>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</si>
  <si>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</si>
  <si>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</si>
  <si>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</si>
  <si>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</si>
  <si>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</si>
  <si>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</si>
  <si>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</si>
  <si>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</si>
  <si>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</si>
  <si>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</si>
  <si>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</si>
  <si>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</si>
  <si>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</si>
  <si>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</si>
  <si>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</si>
  <si>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</si>
  <si>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</si>
  <si>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</si>
  <si>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</si>
  <si>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</si>
  <si>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</si>
  <si>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</si>
  <si>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</si>
  <si>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</si>
  <si>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</si>
  <si>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</si>
  <si>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</si>
  <si>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</si>
  <si>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</si>
  <si>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</si>
  <si>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</si>
  <si>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</si>
  <si>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</si>
  <si>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</si>
  <si>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</si>
  <si>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</si>
  <si>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</si>
  <si>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</si>
  <si>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</si>
  <si>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</si>
  <si>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</si>
  <si>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</si>
  <si>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</si>
  <si>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</si>
  <si>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</si>
  <si>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</si>
  <si>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</si>
  <si>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</si>
  <si>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</si>
  <si>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</si>
  <si>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</si>
  <si>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</si>
  <si>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</si>
  <si>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</si>
  <si>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</si>
  <si>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</si>
  <si>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</si>
  <si>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</si>
  <si>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</si>
  <si>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</si>
  <si>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</si>
  <si>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</si>
  <si>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</si>
  <si>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</si>
  <si>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</si>
  <si>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</si>
  <si>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</si>
  <si>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</si>
  <si>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</si>
  <si>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</si>
  <si>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</si>
  <si>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</si>
  <si>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</si>
  <si>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</si>
  <si>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</si>
  <si>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</si>
  <si>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</si>
  <si>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</si>
  <si>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</si>
  <si>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</si>
  <si>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</si>
  <si>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</si>
  <si>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</si>
  <si>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</si>
  <si>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</si>
  <si>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</si>
  <si>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</si>
  <si>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</si>
  <si>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</si>
  <si>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</si>
  <si>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</si>
  <si>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</si>
  <si>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</si>
  <si>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</si>
  <si>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</si>
  <si>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</si>
  <si>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</si>
  <si>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</si>
  <si>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</si>
  <si>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</si>
  <si>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</si>
  <si>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</si>
  <si>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</si>
  <si>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</si>
  <si>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</si>
  <si>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</si>
  <si>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</si>
  <si>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</si>
  <si>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</si>
  <si>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</si>
  <si>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</si>
  <si>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</si>
  <si>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</si>
  <si>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</si>
  <si>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</si>
  <si>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</si>
  <si>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</si>
  <si>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</si>
  <si>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</si>
  <si>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</si>
  <si>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</si>
  <si>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</si>
  <si>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</si>
  <si>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</si>
  <si>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</si>
  <si>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</si>
  <si>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</si>
  <si>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</si>
  <si>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</si>
  <si>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</si>
  <si>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</si>
  <si>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</si>
  <si>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</si>
  <si>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</si>
  <si>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</si>
  <si>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</si>
  <si>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</si>
  <si>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</si>
  <si>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</si>
  <si>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</si>
  <si>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</si>
  <si>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</si>
  <si>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</si>
  <si>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</si>
  <si>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</si>
  <si>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</si>
  <si>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</si>
  <si>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</si>
  <si>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</si>
  <si>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</si>
  <si>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</si>
  <si>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</si>
  <si>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</si>
  <si>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</si>
  <si>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</si>
  <si>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</si>
  <si>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</si>
  <si>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</si>
  <si>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</si>
  <si>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</si>
  <si>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</si>
  <si>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</si>
  <si>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</si>
  <si>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</si>
  <si>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</si>
  <si>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</si>
  <si>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</si>
  <si>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</si>
  <si>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</si>
  <si>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</si>
  <si>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</si>
  <si>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</si>
  <si>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</si>
  <si>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</si>
  <si>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</si>
  <si>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</si>
  <si>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</si>
  <si>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</si>
  <si>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</si>
  <si>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</si>
  <si>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</si>
  <si>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</si>
  <si>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</si>
  <si>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</si>
  <si>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</si>
  <si>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</si>
  <si>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</si>
  <si>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</si>
  <si>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</si>
  <si>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</si>
  <si>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</si>
  <si>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</si>
  <si>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</si>
  <si>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</si>
  <si>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</si>
  <si>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</si>
  <si>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</si>
  <si>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</si>
  <si>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</si>
  <si>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</si>
  <si>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</si>
  <si>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</si>
  <si>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</si>
  <si>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</si>
  <si>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</si>
  <si>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</si>
  <si>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</si>
  <si>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</si>
  <si>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</si>
  <si>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</si>
  <si>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</si>
  <si>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</si>
  <si>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</si>
  <si>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</si>
  <si>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</si>
  <si>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</si>
  <si>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</si>
  <si>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</si>
  <si>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</si>
  <si>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</si>
  <si>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</si>
  <si>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</si>
  <si>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</si>
  <si>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</si>
  <si>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</si>
  <si>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</si>
  <si>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</si>
  <si>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</si>
  <si>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</si>
  <si>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</si>
  <si>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</si>
  <si>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</si>
  <si>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</si>
  <si>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</si>
  <si>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</si>
  <si>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</si>
  <si>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</si>
  <si>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</si>
  <si>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</si>
  <si>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</si>
  <si>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</si>
  <si>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</si>
  <si>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</si>
  <si>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</si>
  <si>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</si>
  <si>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</si>
  <si>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</si>
  <si>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</si>
  <si>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</si>
  <si>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</si>
  <si>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</si>
  <si>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</si>
  <si>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</si>
  <si>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</si>
  <si>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</si>
  <si>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</si>
  <si>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</si>
  <si>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</si>
  <si>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</si>
  <si>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</si>
  <si>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</si>
  <si>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</si>
  <si>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</si>
  <si>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</si>
  <si>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</si>
  <si>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</si>
  <si>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</si>
  <si>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</si>
  <si>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</si>
  <si>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</si>
  <si>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</si>
  <si>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</si>
  <si>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</si>
  <si>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</si>
  <si>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</si>
  <si>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</si>
  <si>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</si>
  <si>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</si>
  <si>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</si>
  <si>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</si>
  <si>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</si>
  <si>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</si>
  <si>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</si>
  <si>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</si>
  <si>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</si>
  <si>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</si>
  <si>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</si>
  <si>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</si>
  <si>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</si>
  <si>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</si>
  <si>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</si>
  <si>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</si>
  <si>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</si>
  <si>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</si>
  <si>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</si>
  <si>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</si>
  <si>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</si>
  <si>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</si>
  <si>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</si>
  <si>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</si>
  <si>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</si>
  <si>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</si>
  <si>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</si>
  <si>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</si>
  <si>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</si>
  <si>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</si>
  <si>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</si>
  <si>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</si>
  <si>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</si>
  <si>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</si>
  <si>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</si>
  <si>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</si>
  <si>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</si>
  <si>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</si>
  <si>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</si>
  <si>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</si>
  <si>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</si>
  <si>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</si>
  <si>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</si>
  <si>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</si>
  <si>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</si>
  <si>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</si>
  <si>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</si>
  <si>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</si>
  <si>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</si>
  <si>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</si>
  <si>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</si>
  <si>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</si>
  <si>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</si>
  <si>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</si>
  <si>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</si>
  <si>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</si>
  <si>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</si>
  <si>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</si>
  <si>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</si>
  <si>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</si>
  <si>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</si>
  <si>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</si>
  <si>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</si>
  <si>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</si>
  <si>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</si>
  <si>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</si>
  <si>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</si>
  <si>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</si>
  <si>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</si>
  <si>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</si>
  <si>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</si>
  <si>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</si>
  <si>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</si>
  <si>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</si>
  <si>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</si>
  <si>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</si>
  <si>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</si>
  <si>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</si>
  <si>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</si>
  <si>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</si>
  <si>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</si>
  <si>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</si>
  <si>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</si>
  <si>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</si>
  <si>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</si>
  <si>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</si>
  <si>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</si>
  <si>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</si>
  <si>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</si>
  <si>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</si>
  <si>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</si>
  <si>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</si>
  <si>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</si>
  <si>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</si>
  <si>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</si>
  <si>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</si>
  <si>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</si>
  <si>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</si>
  <si>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</si>
  <si>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</si>
  <si>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</si>
  <si>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</si>
  <si>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</si>
  <si>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</si>
  <si>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</si>
  <si>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</si>
  <si>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</si>
  <si>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</si>
  <si>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</si>
  <si>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</si>
  <si>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</si>
  <si>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</si>
  <si>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</si>
  <si>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</si>
  <si>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</si>
  <si>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</si>
  <si>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</si>
  <si>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</si>
  <si>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</si>
  <si>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</si>
  <si>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</si>
  <si>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</si>
  <si>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</si>
  <si>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</si>
  <si>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</si>
  <si>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</si>
  <si>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</si>
  <si>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</si>
  <si>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</si>
  <si>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</si>
  <si>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</si>
  <si>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</si>
  <si>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</si>
  <si>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</si>
  <si>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</si>
  <si>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</si>
  <si>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</si>
  <si>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</si>
  <si>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</si>
  <si>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</si>
  <si>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</si>
  <si>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</si>
  <si>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</si>
  <si>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</si>
  <si>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</si>
  <si>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</si>
  <si>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</si>
  <si>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</si>
  <si>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</si>
  <si>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</si>
  <si>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</si>
  <si>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</si>
  <si>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</si>
  <si>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</si>
  <si>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</si>
  <si>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</si>
  <si>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</si>
  <si>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</si>
  <si>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</si>
  <si>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</si>
  <si>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</si>
  <si>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</si>
  <si>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</si>
  <si>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</si>
  <si>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</si>
  <si>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</si>
  <si>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</si>
  <si>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</si>
  <si>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</si>
  <si>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</si>
  <si>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</si>
  <si>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</si>
  <si>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</si>
  <si>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</si>
  <si>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</si>
  <si>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</si>
  <si>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</si>
  <si>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</si>
  <si>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</si>
  <si>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</si>
  <si>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</si>
  <si>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</si>
  <si>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</si>
  <si>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</si>
  <si>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</si>
  <si>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</si>
  <si>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</si>
  <si>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</si>
  <si>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</si>
  <si>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</si>
  <si>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</si>
  <si>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</si>
  <si>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</si>
  <si>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</si>
  <si>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</si>
  <si>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</si>
  <si>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</si>
  <si>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</si>
  <si>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</si>
  <si>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</si>
  <si>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</si>
  <si>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</si>
  <si>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</si>
  <si>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</si>
  <si>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</si>
  <si>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</si>
  <si>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</si>
  <si>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</si>
  <si>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</si>
  <si>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</si>
  <si>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</si>
  <si>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</si>
  <si>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</si>
  <si>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</si>
  <si>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</si>
  <si>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</si>
  <si>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</si>
  <si>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</si>
  <si>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</si>
  <si>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</si>
  <si>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</si>
  <si>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</si>
  <si>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</si>
  <si>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</si>
  <si>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</si>
  <si>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</si>
  <si>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</si>
  <si>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</si>
  <si>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</si>
  <si>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</si>
  <si>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</si>
  <si>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</si>
  <si>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</si>
  <si>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</si>
  <si>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</si>
  <si>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</si>
  <si>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</si>
  <si>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</si>
  <si>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</si>
  <si>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</si>
  <si>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</si>
  <si>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</si>
  <si>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</si>
  <si>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</si>
  <si>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</si>
  <si>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</si>
  <si>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</si>
  <si>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</si>
  <si>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</si>
  <si>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</si>
  <si>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</si>
  <si>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</si>
  <si>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</si>
  <si>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</si>
  <si>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</si>
  <si>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</si>
  <si>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</si>
  <si>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</si>
  <si>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</si>
  <si>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</si>
  <si>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</si>
  <si>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</si>
  <si>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</si>
  <si>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</si>
  <si>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</si>
  <si>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</si>
  <si>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</si>
  <si>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</si>
  <si>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</si>
  <si>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</si>
  <si>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</si>
  <si>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</si>
  <si>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</si>
  <si>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</si>
  <si>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</si>
  <si>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</si>
  <si>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</si>
  <si>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</si>
  <si>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</si>
  <si>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</si>
  <si>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</si>
  <si>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</si>
  <si>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</si>
  <si>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</si>
  <si>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</si>
  <si>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</si>
  <si>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</si>
  <si>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</si>
  <si>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</si>
  <si>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</si>
  <si>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</si>
  <si>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</si>
  <si>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</si>
  <si>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</si>
  <si>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</si>
  <si>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</si>
  <si>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</si>
  <si>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</si>
  <si>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</si>
  <si>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</si>
  <si>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</si>
  <si>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</si>
  <si>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</si>
  <si>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</si>
  <si>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</si>
  <si>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</si>
  <si>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</si>
  <si>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</si>
  <si>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</si>
  <si>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</si>
  <si>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</si>
  <si>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</si>
  <si>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</si>
  <si>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</si>
  <si>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</si>
  <si>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</si>
  <si>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</si>
  <si>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</si>
  <si>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</si>
  <si>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</si>
  <si>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</si>
  <si>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</si>
  <si>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</si>
  <si>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</si>
  <si>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</si>
  <si>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</si>
  <si>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</si>
  <si>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</si>
  <si>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</si>
  <si>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</si>
  <si>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</si>
  <si>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</si>
  <si>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</si>
  <si>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</si>
  <si>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</si>
  <si>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</si>
  <si>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</si>
  <si>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</si>
  <si>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</si>
  <si>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</si>
  <si>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</si>
  <si>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</si>
  <si>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</si>
  <si>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</si>
  <si>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</si>
  <si>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</si>
  <si>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</si>
  <si>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</si>
  <si>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</si>
  <si>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</si>
  <si>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</si>
  <si>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</si>
  <si>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</si>
  <si>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</si>
  <si>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</si>
  <si>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</si>
  <si>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</si>
  <si>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</si>
  <si>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</si>
  <si>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</si>
  <si>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</si>
  <si>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</si>
  <si>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</si>
  <si>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</si>
  <si>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</si>
  <si>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</si>
  <si>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</si>
  <si>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</si>
  <si>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</si>
  <si>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</si>
  <si>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</si>
  <si>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</si>
  <si>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</si>
  <si>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</si>
  <si>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</si>
  <si>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</si>
  <si>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</si>
  <si>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</si>
  <si>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</si>
  <si>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</si>
  <si>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</si>
  <si>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</si>
  <si>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</si>
  <si>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</si>
  <si>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</si>
  <si>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</si>
  <si>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</si>
  <si>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</si>
  <si>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</si>
  <si>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</si>
  <si>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</si>
  <si>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</si>
  <si>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</si>
  <si>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</si>
  <si>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</si>
  <si>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</si>
  <si>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</si>
  <si>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</si>
  <si>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</si>
  <si>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</si>
  <si>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</si>
  <si>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</si>
  <si>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</si>
  <si>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</si>
  <si>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</si>
  <si>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</si>
  <si>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</si>
  <si>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</si>
  <si>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</si>
  <si>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</si>
  <si>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</si>
  <si>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</si>
  <si>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</si>
  <si>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</si>
  <si>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</si>
  <si>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</si>
  <si>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</si>
  <si>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</si>
  <si>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</si>
  <si>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</si>
  <si>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</si>
  <si>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</si>
  <si>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</si>
  <si>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</si>
  <si>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</si>
  <si>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</si>
  <si>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</si>
  <si>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</si>
  <si>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</si>
  <si>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</si>
  <si>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</si>
  <si>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</si>
  <si>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</si>
  <si>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</si>
  <si>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</si>
  <si>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</si>
  <si>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</si>
  <si>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</si>
  <si>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</si>
  <si>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</si>
  <si>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</si>
  <si>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</si>
  <si>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</si>
  <si>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</si>
  <si>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</si>
  <si>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</si>
  <si>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</si>
  <si>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</si>
  <si>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</si>
  <si>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</si>
  <si>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</si>
  <si>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</si>
  <si>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</si>
  <si>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</si>
  <si>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</si>
  <si>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</si>
  <si>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</si>
  <si>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</si>
  <si>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</si>
  <si>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</si>
  <si>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</si>
  <si>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</si>
  <si>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</si>
  <si>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</si>
  <si>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</si>
  <si>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</si>
  <si>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</si>
  <si>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</si>
  <si>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</si>
  <si>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</si>
  <si>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</si>
  <si>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</si>
  <si>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</si>
  <si>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</si>
  <si>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</si>
  <si>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</si>
  <si>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</si>
  <si>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</si>
  <si>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</si>
  <si>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</si>
  <si>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</si>
  <si>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</si>
  <si>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</si>
  <si>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</si>
  <si>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</si>
  <si>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</si>
  <si>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</si>
  <si>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</si>
  <si>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</si>
  <si>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</si>
  <si>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</si>
  <si>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</si>
  <si>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</si>
  <si>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</si>
  <si>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</si>
  <si>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</si>
  <si>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</si>
  <si>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</si>
  <si>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</si>
  <si>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</si>
  <si>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</si>
  <si>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</si>
  <si>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</si>
  <si>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</si>
  <si>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</si>
  <si>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</si>
  <si>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</si>
  <si>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</si>
  <si>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</si>
  <si>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</si>
  <si>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</si>
  <si>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</si>
  <si>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</si>
  <si>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</si>
  <si>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</si>
  <si>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</si>
  <si>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</si>
  <si>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</si>
  <si>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</si>
  <si>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</si>
  <si>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</si>
  <si>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</si>
  <si>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</si>
  <si>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</si>
  <si>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</si>
  <si>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</si>
  <si>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</si>
  <si>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</si>
  <si>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</si>
  <si>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</si>
  <si>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</si>
  <si>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</si>
  <si>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</si>
  <si>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</si>
  <si>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</si>
  <si>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</si>
  <si>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</si>
  <si>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</si>
  <si>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</si>
  <si>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</si>
  <si>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</si>
  <si>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</si>
  <si>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</si>
  <si>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</si>
  <si>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</si>
  <si>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</si>
  <si>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</si>
  <si>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</si>
  <si>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</si>
  <si>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</si>
  <si>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</si>
  <si>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</si>
  <si>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</si>
  <si>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</si>
  <si>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</si>
  <si>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</si>
  <si>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</si>
  <si>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</si>
  <si>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</si>
  <si>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</si>
  <si>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</si>
  <si>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</si>
  <si>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</si>
  <si>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</si>
  <si>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</si>
  <si>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</si>
  <si>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</si>
  <si>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</si>
  <si>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</si>
  <si>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</si>
  <si>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</si>
  <si>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</si>
  <si>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</si>
  <si>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</si>
  <si>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</si>
  <si>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</si>
  <si>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</si>
  <si>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</si>
  <si>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</si>
  <si>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</si>
  <si>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</si>
  <si>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</si>
  <si>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</si>
  <si>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</si>
  <si>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</si>
  <si>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</si>
  <si>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</si>
  <si>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</si>
  <si>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</si>
  <si>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</si>
  <si>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</si>
  <si>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</si>
  <si>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</si>
  <si>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</si>
  <si>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</si>
  <si>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</si>
  <si>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</si>
  <si>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</si>
  <si>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</si>
  <si>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</si>
  <si>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</si>
  <si>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</si>
  <si>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</si>
  <si>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</si>
  <si>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</si>
  <si>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</si>
  <si>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</si>
  <si>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</si>
  <si>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</si>
  <si>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</si>
  <si>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</si>
  <si>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</si>
  <si>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</si>
  <si>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</si>
  <si>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</si>
  <si>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</si>
  <si>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</si>
  <si>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</si>
  <si>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</si>
  <si>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</si>
  <si>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</si>
  <si>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</si>
  <si>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</si>
  <si>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</si>
  <si>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</si>
  <si>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</si>
  <si>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</si>
  <si>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</si>
  <si>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</si>
  <si>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</si>
  <si>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</si>
  <si>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</si>
  <si>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</si>
  <si>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</si>
  <si>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</si>
  <si>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</si>
  <si>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</si>
  <si>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</si>
  <si>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</si>
  <si>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</si>
  <si>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</si>
  <si>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</si>
  <si>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</si>
  <si>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</si>
  <si>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</si>
  <si>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</si>
  <si>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</si>
  <si>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</si>
  <si>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</si>
  <si>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</si>
  <si>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</si>
  <si>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</si>
  <si>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</si>
  <si>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</si>
  <si>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</si>
  <si>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</si>
  <si>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</si>
  <si>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</si>
  <si>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</si>
  <si>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</si>
  <si>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</si>
  <si>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</si>
  <si>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</si>
  <si>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</si>
  <si>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</si>
  <si>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</si>
  <si>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</si>
  <si>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</si>
  <si>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</si>
  <si>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</si>
  <si>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</si>
  <si>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</si>
  <si>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</si>
  <si>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</si>
  <si>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</si>
  <si>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</si>
  <si>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</si>
  <si>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</si>
  <si>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</si>
  <si>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</si>
  <si>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</si>
  <si>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</si>
  <si>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</si>
  <si>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</si>
  <si>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</si>
  <si>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</si>
  <si>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</si>
  <si>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</si>
  <si>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</si>
  <si>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</si>
  <si>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</si>
  <si>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</si>
  <si>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</si>
  <si>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</si>
  <si>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</si>
  <si>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</si>
  <si>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</si>
  <si>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</si>
  <si>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</si>
  <si>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</si>
  <si>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</si>
  <si>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</si>
  <si>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</si>
  <si>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</si>
  <si>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</si>
  <si>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</si>
  <si>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</si>
  <si>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</si>
  <si>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</si>
  <si>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</si>
  <si>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</si>
  <si>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</si>
  <si>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</si>
  <si>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</si>
  <si>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</si>
  <si>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</si>
  <si>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</si>
  <si>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</si>
  <si>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</si>
  <si>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</si>
  <si>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</si>
  <si>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</si>
  <si>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</si>
  <si>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</si>
  <si>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</si>
  <si>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</si>
  <si>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</si>
  <si>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</si>
  <si>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</si>
  <si>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</si>
  <si>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</si>
  <si>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</si>
  <si>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</si>
  <si>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</si>
  <si>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</si>
  <si>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</si>
  <si>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</si>
  <si>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</si>
  <si>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</si>
  <si>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</si>
  <si>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</si>
  <si>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</si>
  <si>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</si>
  <si>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</si>
  <si>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</si>
  <si>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</si>
  <si>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</si>
  <si>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</si>
  <si>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</si>
  <si>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</si>
  <si>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</si>
  <si>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</si>
  <si>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</si>
  <si>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</si>
  <si>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</si>
  <si>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</si>
  <si>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</si>
  <si>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</si>
  <si>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</si>
  <si>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</si>
  <si>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</si>
  <si>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</si>
  <si>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</si>
  <si>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</si>
  <si>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</si>
  <si>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</si>
  <si>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</si>
  <si>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</si>
  <si>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</si>
  <si>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</si>
  <si>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</si>
  <si>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</si>
  <si>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</si>
  <si>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</si>
  <si>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</si>
  <si>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</si>
  <si>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</si>
  <si>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</si>
  <si>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</si>
  <si>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</si>
  <si>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</si>
  <si>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</si>
  <si>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</si>
  <si>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</si>
  <si>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</si>
  <si>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</si>
  <si>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</si>
  <si>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</si>
  <si>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</si>
  <si>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</si>
  <si>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</si>
  <si>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</si>
  <si>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</si>
  <si>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</si>
  <si>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</si>
  <si>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</si>
  <si>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</si>
  <si>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</si>
  <si>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</si>
  <si>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</si>
  <si>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</si>
  <si>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</si>
  <si>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</si>
  <si>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</si>
  <si>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</si>
  <si>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</si>
  <si>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</si>
  <si>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</si>
  <si>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</si>
  <si>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</si>
  <si>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</si>
  <si>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</si>
  <si>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</si>
  <si>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</si>
  <si>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</si>
  <si>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</si>
  <si>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</si>
  <si>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</si>
  <si>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</si>
  <si>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</si>
  <si>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</si>
  <si>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</si>
  <si>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</si>
  <si>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</si>
  <si>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</si>
  <si>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</si>
  <si>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</si>
  <si>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</si>
  <si>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</si>
  <si>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</si>
  <si>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</si>
  <si>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</si>
  <si>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</si>
  <si>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</si>
  <si>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</si>
  <si>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</si>
  <si>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</si>
  <si>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</si>
  <si>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</si>
  <si>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</si>
  <si>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</si>
  <si>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</si>
  <si>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</si>
  <si>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</si>
  <si>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</si>
  <si>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</si>
  <si>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</si>
  <si>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</si>
  <si>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</si>
  <si>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</si>
  <si>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</si>
  <si>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</si>
  <si>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</si>
  <si>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</si>
  <si>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</si>
  <si>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</si>
  <si>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</si>
  <si>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</si>
  <si>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</si>
  <si>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</si>
  <si>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</si>
  <si>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</si>
  <si>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</si>
  <si>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</si>
  <si>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</si>
  <si>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</si>
  <si>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</si>
  <si>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</si>
  <si>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</si>
  <si>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</si>
  <si>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</si>
  <si>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</si>
  <si>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</si>
  <si>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</si>
  <si>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</si>
  <si>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</si>
  <si>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</si>
  <si>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</si>
  <si>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</si>
  <si>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</si>
  <si>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</si>
  <si>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</si>
  <si>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</si>
  <si>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</si>
  <si>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</si>
  <si>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</si>
  <si>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</si>
  <si>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</si>
  <si>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</si>
  <si>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</si>
  <si>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</si>
  <si>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</si>
  <si>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</si>
  <si>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</si>
  <si>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</si>
  <si>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</si>
  <si>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</si>
  <si>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</si>
  <si>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</si>
  <si>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</si>
  <si>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</si>
  <si>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</si>
  <si>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</si>
  <si>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</si>
  <si>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</si>
  <si>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</si>
  <si>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</si>
  <si>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</si>
  <si>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</si>
  <si>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</si>
  <si>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</si>
  <si>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</si>
  <si>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</si>
  <si>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</si>
  <si>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</si>
  <si>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</si>
  <si>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</si>
  <si>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</si>
  <si>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</si>
  <si>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</si>
  <si>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</si>
  <si>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</si>
  <si>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</si>
  <si>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</si>
  <si>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</si>
  <si>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</si>
  <si>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</si>
  <si>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</si>
  <si>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</si>
  <si>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</si>
  <si>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</si>
  <si>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</si>
  <si>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</si>
  <si>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</si>
  <si>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</si>
  <si>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</si>
  <si>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</si>
  <si>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</si>
  <si>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</si>
  <si>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</si>
  <si>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</si>
  <si>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</si>
  <si>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</si>
  <si>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</si>
  <si>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</si>
  <si>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</si>
  <si>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</si>
  <si>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</si>
  <si>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</si>
  <si>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</si>
  <si>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</si>
  <si>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</si>
  <si>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</si>
  <si>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</si>
  <si>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</si>
  <si>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</si>
  <si>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</si>
  <si>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</si>
  <si>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</si>
  <si>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</si>
  <si>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</si>
  <si>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</si>
  <si>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</si>
  <si>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</si>
  <si>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</si>
  <si>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</si>
  <si>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</si>
  <si>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</si>
  <si>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</si>
  <si>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</si>
  <si>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</si>
  <si>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</si>
  <si>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</si>
  <si>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</si>
  <si>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</si>
  <si>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</si>
  <si>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</si>
  <si>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</si>
  <si>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</si>
  <si>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</si>
  <si>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</si>
  <si>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</si>
  <si>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</si>
  <si>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</si>
  <si>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</si>
  <si>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</si>
  <si>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</si>
  <si>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</si>
  <si>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</si>
  <si>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</si>
  <si>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</si>
  <si>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</si>
  <si>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</si>
  <si>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</si>
  <si>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</si>
  <si>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</si>
  <si>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</si>
  <si>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</si>
  <si>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</si>
  <si>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</si>
  <si>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</si>
  <si>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</si>
  <si>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</si>
  <si>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</si>
  <si>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</si>
  <si>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</si>
  <si>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</si>
  <si>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</si>
  <si>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</si>
  <si>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</si>
  <si>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</si>
  <si>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</si>
  <si>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</si>
  <si>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</si>
  <si>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</si>
  <si>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</si>
  <si>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</si>
  <si>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</si>
  <si>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</si>
  <si>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</si>
  <si>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</si>
  <si>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</si>
  <si>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</si>
  <si>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</si>
  <si>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</si>
  <si>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</si>
  <si>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</si>
  <si>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</si>
  <si>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</si>
  <si>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</si>
  <si>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</si>
  <si>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</si>
  <si>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</si>
  <si>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</si>
  <si>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</si>
  <si>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</si>
  <si>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</si>
  <si>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</si>
  <si>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</si>
  <si>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</si>
  <si>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</si>
  <si>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</si>
  <si>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</si>
  <si>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</si>
  <si>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</si>
  <si>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</si>
  <si>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</si>
  <si>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</si>
  <si>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</si>
  <si>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</si>
  <si>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</si>
  <si>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</si>
  <si>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</si>
  <si>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</si>
  <si>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</si>
  <si>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</si>
  <si>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</si>
  <si>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</si>
  <si>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</si>
  <si>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</si>
  <si>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</si>
  <si>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</si>
  <si>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</si>
  <si>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</si>
  <si>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</si>
  <si>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</si>
  <si>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</si>
  <si>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</si>
  <si>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</si>
  <si>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</si>
  <si>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</si>
  <si>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</si>
  <si>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</si>
  <si>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</si>
  <si>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</si>
  <si>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</si>
  <si>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</si>
  <si>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</si>
  <si>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</si>
  <si>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</si>
  <si>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</si>
  <si>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</si>
  <si>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</si>
  <si>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</si>
  <si>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</si>
  <si>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</si>
  <si>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</si>
  <si>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</si>
  <si>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</si>
  <si>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</si>
  <si>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</si>
  <si>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</si>
  <si>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</si>
  <si>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</si>
  <si>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</si>
  <si>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</si>
  <si>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</si>
  <si>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</si>
  <si>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</si>
  <si>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</si>
  <si>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</si>
  <si>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</si>
  <si>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</si>
  <si>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</si>
  <si>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</si>
  <si>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</si>
  <si>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</si>
  <si>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</si>
  <si>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</si>
  <si>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</si>
  <si>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</si>
  <si>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</si>
  <si>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</si>
  <si>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</si>
  <si>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</si>
  <si>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</si>
  <si>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</si>
  <si>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</si>
  <si>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</si>
  <si>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</si>
  <si>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</si>
  <si>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</si>
  <si>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</si>
  <si>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</si>
  <si>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</si>
  <si>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</si>
  <si>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</si>
  <si>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</si>
  <si>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</si>
  <si>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</si>
  <si>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</si>
  <si>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</si>
  <si>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</si>
  <si>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</si>
  <si>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</si>
  <si>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</si>
  <si>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</si>
  <si>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</si>
  <si>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</si>
  <si>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</si>
  <si>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</si>
  <si>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</si>
  <si>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</si>
  <si>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</si>
  <si>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</si>
  <si>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</si>
  <si>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</si>
  <si>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</si>
  <si>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</si>
  <si>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</si>
  <si>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</si>
  <si>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</si>
  <si>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</si>
  <si>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</si>
  <si>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</si>
  <si>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</si>
  <si>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</si>
  <si>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</si>
  <si>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</si>
  <si>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</si>
  <si>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</si>
  <si>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</si>
  <si>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</si>
  <si>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</si>
  <si>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</si>
  <si>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</si>
  <si>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</si>
  <si>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</si>
  <si>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</si>
  <si>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</si>
  <si>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</si>
  <si>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</si>
  <si>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</si>
  <si>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</si>
  <si>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</si>
  <si>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</si>
  <si>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</si>
  <si>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</si>
  <si>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</si>
  <si>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</si>
  <si>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</si>
  <si>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</si>
  <si>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</si>
  <si>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</si>
  <si>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</si>
  <si>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</si>
  <si>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</si>
  <si>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</si>
  <si>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</si>
  <si>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</si>
  <si>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</si>
  <si>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</si>
  <si>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</si>
  <si>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</si>
  <si>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</si>
  <si>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</si>
  <si>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</si>
  <si>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</si>
  <si>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</si>
  <si>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</si>
  <si>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</si>
  <si>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</si>
  <si>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</si>
  <si>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</si>
  <si>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</si>
  <si>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</si>
  <si>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</si>
  <si>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</si>
  <si>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</si>
  <si>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</si>
  <si>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</si>
  <si>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</si>
  <si>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</si>
  <si>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</si>
  <si>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</si>
  <si>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</si>
  <si>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</si>
  <si>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</si>
  <si>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</si>
  <si>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</si>
  <si>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</si>
  <si>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</si>
  <si>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</si>
  <si>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</si>
  <si>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</si>
  <si>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</si>
  <si>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</si>
  <si>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</si>
  <si>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</si>
  <si>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</si>
  <si>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</si>
  <si>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</si>
  <si>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</si>
  <si>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</si>
  <si>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</si>
  <si>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</si>
  <si>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</si>
  <si>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</si>
  <si>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</si>
  <si>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</si>
  <si>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</si>
  <si>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</si>
  <si>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</si>
  <si>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</si>
  <si>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</si>
  <si>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</si>
  <si>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</si>
  <si>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</si>
  <si>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</si>
  <si>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</si>
  <si>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</si>
  <si>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</si>
  <si>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</si>
  <si>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</si>
  <si>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</si>
  <si>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</si>
  <si>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</si>
  <si>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</si>
  <si>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</si>
  <si>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</si>
  <si>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</si>
  <si>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</si>
  <si>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</si>
  <si>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</si>
  <si>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</si>
  <si>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</si>
  <si>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</si>
  <si>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</si>
  <si>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</si>
  <si>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</si>
  <si>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</si>
  <si>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</si>
  <si>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</si>
  <si>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</si>
  <si>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</si>
  <si>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</si>
  <si>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</si>
  <si>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</si>
  <si>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</si>
  <si>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</si>
  <si>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</si>
  <si>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</si>
  <si>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</si>
  <si>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</si>
  <si>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</si>
  <si>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</si>
  <si>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</si>
  <si>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</si>
  <si>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</si>
  <si>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</si>
  <si>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</si>
  <si>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</si>
  <si>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</si>
  <si>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</si>
  <si>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</si>
  <si>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</si>
  <si>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</si>
  <si>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</si>
  <si>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</si>
  <si>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</si>
  <si>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</si>
  <si>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</si>
  <si>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</si>
  <si>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</si>
  <si>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</si>
  <si>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</si>
  <si>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</si>
  <si>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</si>
  <si>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</si>
  <si>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</si>
  <si>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</si>
  <si>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</si>
  <si>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</si>
  <si>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</si>
  <si>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</si>
  <si>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</si>
  <si>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</si>
  <si>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</si>
  <si>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</si>
  <si>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</si>
  <si>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</si>
  <si>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</si>
  <si>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</si>
  <si>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</si>
  <si>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</si>
  <si>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</si>
  <si>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</si>
  <si>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</si>
  <si>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</si>
  <si>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</si>
  <si>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</si>
  <si>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</si>
  <si>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</si>
  <si>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</si>
  <si>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</si>
  <si>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</si>
  <si>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</si>
  <si>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</si>
  <si>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</si>
  <si>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</si>
  <si>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</si>
  <si>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</si>
  <si>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</si>
  <si>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</si>
  <si>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</si>
  <si>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</si>
  <si>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</si>
  <si>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</si>
  <si>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</si>
  <si>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</si>
  <si>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</si>
  <si>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</si>
  <si>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</si>
  <si>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</si>
  <si>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</si>
  <si>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</si>
  <si>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</si>
  <si>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</si>
  <si>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</si>
  <si>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</si>
  <si>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</si>
  <si>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</si>
  <si>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</si>
  <si>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</si>
  <si>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</si>
  <si>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</si>
  <si>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</si>
  <si>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</si>
  <si>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</si>
  <si>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</si>
  <si>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</si>
  <si>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</si>
  <si>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</si>
  <si>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</si>
  <si>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</si>
  <si>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</si>
  <si>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</si>
  <si>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</si>
  <si>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</si>
  <si>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</si>
  <si>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</si>
  <si>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</si>
  <si>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</si>
  <si>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</si>
  <si>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</si>
  <si>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</si>
  <si>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</si>
  <si>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</si>
  <si>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</si>
  <si>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</si>
  <si>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</si>
  <si>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</si>
  <si>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</si>
  <si>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</si>
  <si>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</si>
  <si>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</si>
  <si>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</si>
  <si>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</si>
  <si>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</si>
  <si>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</si>
  <si>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</si>
  <si>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</si>
  <si>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</si>
  <si>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</si>
  <si>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</si>
  <si>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</si>
  <si>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</si>
  <si>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</si>
  <si>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</si>
  <si>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</si>
  <si>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</si>
  <si>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</si>
  <si>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</si>
  <si>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</si>
  <si>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</si>
  <si>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</si>
  <si>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</si>
  <si>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</si>
  <si>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</si>
  <si>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</si>
  <si>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</si>
  <si>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</si>
  <si>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</si>
  <si>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</si>
  <si>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</si>
  <si>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</si>
  <si>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</si>
  <si>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</si>
  <si>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</si>
  <si>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</si>
  <si>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</si>
  <si>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</si>
  <si>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</si>
  <si>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</si>
  <si>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</si>
  <si>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</si>
  <si>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</si>
  <si>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</si>
  <si>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</si>
  <si>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</si>
  <si>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</si>
  <si>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</si>
  <si>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</si>
  <si>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</si>
  <si>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</si>
  <si>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</si>
  <si>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</si>
  <si>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</si>
  <si>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</si>
  <si>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</si>
  <si>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</si>
  <si>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</si>
  <si>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</si>
  <si>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</si>
  <si>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</si>
  <si>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</si>
  <si>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</si>
  <si>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</si>
  <si>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</si>
  <si>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</si>
  <si>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</si>
  <si>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</si>
  <si>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</si>
  <si>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</si>
  <si>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</si>
  <si>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</si>
  <si>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</si>
  <si>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</si>
  <si>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</si>
  <si>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</si>
  <si>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</si>
  <si>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</si>
  <si>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</si>
  <si>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</si>
  <si>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</si>
  <si>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</si>
  <si>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</si>
  <si>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</si>
  <si>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</si>
  <si>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</si>
  <si>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</si>
  <si>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</si>
  <si>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</si>
  <si>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</si>
  <si>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</si>
  <si>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</si>
  <si>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</si>
  <si>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</si>
  <si>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</si>
  <si>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</si>
  <si>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</si>
  <si>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</si>
  <si>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</si>
  <si>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</si>
  <si>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</si>
  <si>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</si>
  <si>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</si>
  <si>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</si>
  <si>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</si>
  <si>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</si>
  <si>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</si>
  <si>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</si>
  <si>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</si>
  <si>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</si>
  <si>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</si>
  <si>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</si>
  <si>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</si>
  <si>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</si>
  <si>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</si>
  <si>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</si>
  <si>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</si>
  <si>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</si>
  <si>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</si>
  <si>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</si>
  <si>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</si>
  <si>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</si>
  <si>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</si>
  <si>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</si>
  <si>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</si>
  <si>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</si>
  <si>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</si>
  <si>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</si>
  <si>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</si>
  <si>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</si>
  <si>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</si>
  <si>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</si>
  <si>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</si>
  <si>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</si>
  <si>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</si>
  <si>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</si>
  <si>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</si>
  <si>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</si>
  <si>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</si>
  <si>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</si>
  <si>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</si>
  <si>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</si>
  <si>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</si>
  <si>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</si>
  <si>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</si>
  <si>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</si>
  <si>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</si>
  <si>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</si>
  <si>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</si>
  <si>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</si>
  <si>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</si>
  <si>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</si>
  <si>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</si>
  <si>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</si>
  <si>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</si>
  <si>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</si>
  <si>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</si>
  <si>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</si>
  <si>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</si>
  <si>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</si>
  <si>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</si>
  <si>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</si>
  <si>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</si>
  <si>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</si>
  <si>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</si>
  <si>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</si>
  <si>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</si>
  <si>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</si>
  <si>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</si>
  <si>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</si>
  <si>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</si>
  <si>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</si>
  <si>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</si>
  <si>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</si>
  <si>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</si>
  <si>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</si>
  <si>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</si>
  <si>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</si>
  <si>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</si>
  <si>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</si>
  <si>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</si>
  <si>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</si>
  <si>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</si>
  <si>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</si>
  <si>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</si>
  <si>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</si>
  <si>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</si>
  <si>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</si>
  <si>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</si>
  <si>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</si>
  <si>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</si>
  <si>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</si>
  <si>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</si>
  <si>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</si>
  <si>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</si>
  <si>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</si>
  <si>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</si>
  <si>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</si>
  <si>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</si>
  <si>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</si>
  <si>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</si>
  <si>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</si>
  <si>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</si>
  <si>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</si>
  <si>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</si>
  <si>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</si>
  <si>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</si>
  <si>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</si>
  <si>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</si>
  <si>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</si>
  <si>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</si>
  <si>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</si>
  <si>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</si>
  <si>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</si>
  <si>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</si>
  <si>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</si>
  <si>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</si>
  <si>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</si>
  <si>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</si>
  <si>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</si>
  <si>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</si>
  <si>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</si>
  <si>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</si>
  <si>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</si>
  <si>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</si>
  <si>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</si>
  <si>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</si>
  <si>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</si>
  <si>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</si>
  <si>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</si>
  <si>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</si>
  <si>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</si>
  <si>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</si>
  <si>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</si>
  <si>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</si>
  <si>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</si>
  <si>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</si>
  <si>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</si>
  <si>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</si>
  <si>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</si>
  <si>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</si>
  <si>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</si>
  <si>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</si>
  <si>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</si>
  <si>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</si>
  <si>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</si>
  <si>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</si>
  <si>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</si>
  <si>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</si>
  <si>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</si>
  <si>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</si>
  <si>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</si>
  <si>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</si>
  <si>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</si>
  <si>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</si>
  <si>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</si>
  <si>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</si>
  <si>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</si>
  <si>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</si>
  <si>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</si>
  <si>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</si>
  <si>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</si>
  <si>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</si>
  <si>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</si>
  <si>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</si>
  <si>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</si>
  <si>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</si>
  <si>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</si>
  <si>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</si>
  <si>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</si>
  <si>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</si>
  <si>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</si>
  <si>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</si>
  <si>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</si>
  <si>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</si>
  <si>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</si>
  <si>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</si>
  <si>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</si>
  <si>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</si>
  <si>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</si>
  <si>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</si>
  <si>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</si>
  <si>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</si>
  <si>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</si>
  <si>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</si>
  <si>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</si>
  <si>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</si>
  <si>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</si>
  <si>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</si>
  <si>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</si>
  <si>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</si>
  <si>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</si>
  <si>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</si>
  <si>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</si>
  <si>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</si>
  <si>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</si>
  <si>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</si>
  <si>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</si>
  <si>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</si>
  <si>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</si>
  <si>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</si>
  <si>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</si>
  <si>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</si>
  <si>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</si>
  <si>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</si>
  <si>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</si>
  <si>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</si>
  <si>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</si>
  <si>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</si>
  <si>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</si>
  <si>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</si>
  <si>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</si>
  <si>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</si>
  <si>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</si>
  <si>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</si>
  <si>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</si>
  <si>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</si>
  <si>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</si>
  <si>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</si>
  <si>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</si>
  <si>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</si>
  <si>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</si>
  <si>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</si>
  <si>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</si>
  <si>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</si>
  <si>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</si>
  <si>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</si>
  <si>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</si>
  <si>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</si>
  <si>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</si>
  <si>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</si>
  <si>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</si>
  <si>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</si>
  <si>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</si>
  <si>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</si>
  <si>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</si>
  <si>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</si>
  <si>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</si>
  <si>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</si>
  <si>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</si>
  <si>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</si>
  <si>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</si>
  <si>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</si>
  <si>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</si>
  <si>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</si>
  <si>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</si>
  <si>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</si>
  <si>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</si>
  <si>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</si>
  <si>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</si>
  <si>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</si>
  <si>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</si>
  <si>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</si>
  <si>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</si>
  <si>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</si>
  <si>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</si>
  <si>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</si>
  <si>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</si>
  <si>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</si>
  <si>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</si>
  <si>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</si>
  <si>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</si>
  <si>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</si>
  <si>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</si>
  <si>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</si>
  <si>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</si>
  <si>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</si>
  <si>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</si>
  <si>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</si>
  <si>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</si>
  <si>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</si>
  <si>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</si>
  <si>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</si>
  <si>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</si>
  <si>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</si>
  <si>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</si>
  <si>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</si>
  <si>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</si>
  <si>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</si>
  <si>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</si>
  <si>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</si>
  <si>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</si>
  <si>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</si>
  <si>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</si>
  <si>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</si>
  <si>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</si>
  <si>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</si>
  <si>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</si>
  <si>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</si>
  <si>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</si>
  <si>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</si>
  <si>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</si>
  <si>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</si>
  <si>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</si>
  <si>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</si>
  <si>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</si>
  <si>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</si>
  <si>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</si>
  <si>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</si>
  <si>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</si>
  <si>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</si>
  <si>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</si>
  <si>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</si>
  <si>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</si>
  <si>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</si>
  <si>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</si>
  <si>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</si>
  <si>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</si>
  <si>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</si>
  <si>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</si>
  <si>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</si>
  <si>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</si>
  <si>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</si>
  <si>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</si>
  <si>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</si>
  <si>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</si>
  <si>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</si>
  <si>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</si>
  <si>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</si>
  <si>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</si>
  <si>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</si>
  <si>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</si>
  <si>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</si>
  <si>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</si>
  <si>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</si>
  <si>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</si>
  <si>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</si>
  <si>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</si>
  <si>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</si>
  <si>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</si>
  <si>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</si>
  <si>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</si>
  <si>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</si>
  <si>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</si>
  <si>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</si>
  <si>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</si>
  <si>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</si>
  <si>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</si>
  <si>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</si>
  <si>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</si>
  <si>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</si>
  <si>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</si>
  <si>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</si>
  <si>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</si>
  <si>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</si>
  <si>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</si>
  <si>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</si>
  <si>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</si>
  <si>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</si>
  <si>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</si>
  <si>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</si>
  <si>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</si>
  <si>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</si>
  <si>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</si>
  <si>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</si>
  <si>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</si>
  <si>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</si>
  <si>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</si>
  <si>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</si>
  <si>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</si>
  <si>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</si>
  <si>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</si>
  <si>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</si>
  <si>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</si>
  <si>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</si>
  <si>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</si>
  <si>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</si>
  <si>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</si>
  <si>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</si>
  <si>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</si>
  <si>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</si>
  <si>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</si>
  <si>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</si>
  <si>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</si>
  <si>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</si>
  <si>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</si>
  <si>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</si>
  <si>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</si>
  <si>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</si>
  <si>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</si>
  <si>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</si>
  <si>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</si>
  <si>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</si>
  <si>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</si>
  <si>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</si>
  <si>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</si>
  <si>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</si>
  <si>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</si>
  <si>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</si>
  <si>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</si>
  <si>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</si>
  <si>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</si>
  <si>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</si>
  <si>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</si>
  <si>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</si>
  <si>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</si>
  <si>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</si>
  <si>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</si>
  <si>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</si>
  <si>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</si>
  <si>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</si>
  <si>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</si>
  <si>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</si>
  <si>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</si>
  <si>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</si>
  <si>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</si>
  <si>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</si>
  <si>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</si>
  <si>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</si>
  <si>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</si>
  <si>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</si>
  <si>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</si>
  <si>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</si>
  <si>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</si>
  <si>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</si>
  <si>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</si>
  <si>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</si>
  <si>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</si>
  <si>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</si>
  <si>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</si>
  <si>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</si>
  <si>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</si>
  <si>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</si>
  <si>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</si>
  <si>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</si>
  <si>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</si>
  <si>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</si>
  <si>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</si>
  <si>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</si>
  <si>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</si>
  <si>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</si>
  <si>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</si>
  <si>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</si>
  <si>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</si>
  <si>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</si>
  <si>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</si>
  <si>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</si>
  <si>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</si>
  <si>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</si>
  <si>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</si>
  <si>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</si>
  <si>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</si>
  <si>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</si>
  <si>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</si>
  <si>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</si>
  <si>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</si>
  <si>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</si>
  <si>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</si>
  <si>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</si>
  <si>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</si>
  <si>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</si>
  <si>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</si>
  <si>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</si>
  <si>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</si>
  <si>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</si>
  <si>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</si>
  <si>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</si>
  <si>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</si>
  <si>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</si>
  <si>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</si>
  <si>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</si>
  <si>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</si>
  <si>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</si>
  <si>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</si>
  <si>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</si>
  <si>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</si>
  <si>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</si>
  <si>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</si>
  <si>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</si>
  <si>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</si>
  <si>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</si>
  <si>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</si>
  <si>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</si>
  <si>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</si>
  <si>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</si>
  <si>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</si>
  <si>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</si>
  <si>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</si>
  <si>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</si>
  <si>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</si>
  <si>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</si>
  <si>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</si>
  <si>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</si>
  <si>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</si>
  <si>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</si>
  <si>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</si>
  <si>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</si>
  <si>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</si>
  <si>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</si>
  <si>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</si>
  <si>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</si>
  <si>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</si>
  <si>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</si>
  <si>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</si>
  <si>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</si>
  <si>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</si>
  <si>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</si>
  <si>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</si>
  <si>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</si>
  <si>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</si>
  <si>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</si>
  <si>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</si>
  <si>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</si>
  <si>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</si>
  <si>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</si>
  <si>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</si>
  <si>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</si>
  <si>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</si>
  <si>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</si>
  <si>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</si>
  <si>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</si>
  <si>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</si>
  <si>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</si>
  <si>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</si>
  <si>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</si>
  <si>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</si>
  <si>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</si>
  <si>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</si>
  <si>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</si>
  <si>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</si>
  <si>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</si>
  <si>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</si>
  <si>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</si>
  <si>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</si>
  <si>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</si>
  <si>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</si>
  <si>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</si>
  <si>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</si>
  <si>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</si>
  <si>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</si>
  <si>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</si>
  <si>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</si>
  <si>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</si>
  <si>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</si>
  <si>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</si>
  <si>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</si>
  <si>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</si>
  <si>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</si>
  <si>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</si>
  <si>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</si>
  <si>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</si>
  <si>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</si>
  <si>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</si>
  <si>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</si>
  <si>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</si>
  <si>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</si>
  <si>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</si>
  <si>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</si>
  <si>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</si>
  <si>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</si>
  <si>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</si>
  <si>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</si>
  <si>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</si>
  <si>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</si>
  <si>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</si>
  <si>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</si>
  <si>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</si>
  <si>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</si>
  <si>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</si>
  <si>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</si>
  <si>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</si>
  <si>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</si>
  <si>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</si>
  <si>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</si>
  <si>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</si>
  <si>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</si>
  <si>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</si>
  <si>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</si>
  <si>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</si>
  <si>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</si>
  <si>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</si>
  <si>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</si>
  <si>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</si>
  <si>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</si>
  <si>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</si>
  <si>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</si>
  <si>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</si>
  <si>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</si>
  <si>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</si>
  <si>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</si>
  <si>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</si>
  <si>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</si>
  <si>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</si>
  <si>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</si>
  <si>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</si>
  <si>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</si>
  <si>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</si>
  <si>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</si>
  <si>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</si>
  <si>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</si>
  <si>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</si>
  <si>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</si>
  <si>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</si>
  <si>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</si>
  <si>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</si>
  <si>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</si>
  <si>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</si>
  <si>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</si>
  <si>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</si>
  <si>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</si>
  <si>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</si>
  <si>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</si>
  <si>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</si>
  <si>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</si>
  <si>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</si>
  <si>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</si>
  <si>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</si>
  <si>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</si>
  <si>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</si>
  <si>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</si>
  <si>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</si>
  <si>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</si>
  <si>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</si>
  <si>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</si>
  <si>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</si>
  <si>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</si>
  <si>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</si>
  <si>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</si>
  <si>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</si>
  <si>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</si>
  <si>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</si>
  <si>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</si>
  <si>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</si>
  <si>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</si>
  <si>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</si>
  <si>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</si>
  <si>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</si>
  <si>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</si>
  <si>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</si>
  <si>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</si>
  <si>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</si>
  <si>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</si>
  <si>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</si>
  <si>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</si>
  <si>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</si>
  <si>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</si>
  <si>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</si>
  <si>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</si>
  <si>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</si>
  <si>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</si>
  <si>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</si>
  <si>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</si>
  <si>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</si>
  <si>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</si>
  <si>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</si>
  <si>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</si>
  <si>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</si>
  <si>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</si>
  <si>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</si>
  <si>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</si>
  <si>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</si>
  <si>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</si>
  <si>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</si>
  <si>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</si>
  <si>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</si>
  <si>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</si>
  <si>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</si>
  <si>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</si>
  <si>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</si>
  <si>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</si>
  <si>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</si>
  <si>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</si>
  <si>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</si>
  <si>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</si>
  <si>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</si>
  <si>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</si>
  <si>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</si>
  <si>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</si>
  <si>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</si>
  <si>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</si>
  <si>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</si>
  <si>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</si>
  <si>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</si>
  <si>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</si>
  <si>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</si>
  <si>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</si>
  <si>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</si>
  <si>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</si>
  <si>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</si>
  <si>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</si>
  <si>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</si>
  <si>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</si>
  <si>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</si>
  <si>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</si>
  <si>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</si>
  <si>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</si>
  <si>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</si>
  <si>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</si>
  <si>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</si>
  <si>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</si>
  <si>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</si>
  <si>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</si>
  <si>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</si>
  <si>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</si>
  <si>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</si>
  <si>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</si>
  <si>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</si>
  <si>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</si>
  <si>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</si>
  <si>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</si>
  <si>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</si>
  <si>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</si>
  <si>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</si>
  <si>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</si>
  <si>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</si>
  <si>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</si>
  <si>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</si>
  <si>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</si>
  <si>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</si>
  <si>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</si>
  <si>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</si>
  <si>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</si>
  <si>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</si>
  <si>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</si>
  <si>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</si>
  <si>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</si>
  <si>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</si>
  <si>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</si>
  <si>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</si>
  <si>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</si>
  <si>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</si>
  <si>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</si>
  <si>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</si>
  <si>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</si>
  <si>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</si>
  <si>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</si>
  <si>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</si>
  <si>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</si>
  <si>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</si>
  <si>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</si>
  <si>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</si>
  <si>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</si>
  <si>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</si>
  <si>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</si>
  <si>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</si>
  <si>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</si>
  <si>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</si>
  <si>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</si>
  <si>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</si>
  <si>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</si>
  <si>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</si>
  <si>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</si>
  <si>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</si>
  <si>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</si>
  <si>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</si>
  <si>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</si>
  <si>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</si>
  <si>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</si>
  <si>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</si>
  <si>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</si>
  <si>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</si>
  <si>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</si>
  <si>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</si>
  <si>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</si>
  <si>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</si>
  <si>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</si>
  <si>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</si>
  <si>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</si>
  <si>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</si>
  <si>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</si>
  <si>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</si>
  <si>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</si>
  <si>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</si>
  <si>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</si>
  <si>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</si>
  <si>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</si>
  <si>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</si>
  <si>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</si>
  <si>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</si>
  <si>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</si>
  <si>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</si>
  <si>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</si>
  <si>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</si>
  <si>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</si>
  <si>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</si>
  <si>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</si>
  <si>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</si>
  <si>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</si>
  <si>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</si>
  <si>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</si>
  <si>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</si>
  <si>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</si>
  <si>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</si>
  <si>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</si>
  <si>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</si>
  <si>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</si>
  <si>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</si>
  <si>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</si>
  <si>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</si>
  <si>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</si>
  <si>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</si>
  <si>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</si>
  <si>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</si>
  <si>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</si>
  <si>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</si>
  <si>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</si>
  <si>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</si>
  <si>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</si>
  <si>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</si>
  <si>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</si>
  <si>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</si>
  <si>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</si>
  <si>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</si>
  <si>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</si>
  <si>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</si>
  <si>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</si>
  <si>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</si>
  <si>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</si>
  <si>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</si>
  <si>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</si>
  <si>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</si>
  <si>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</si>
  <si>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</si>
  <si>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</si>
  <si>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</si>
  <si>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</si>
  <si>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</si>
  <si>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</si>
  <si>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</si>
  <si>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</si>
  <si>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</si>
  <si>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</si>
  <si>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</si>
  <si>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</si>
  <si>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</si>
  <si>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</si>
  <si>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</si>
  <si>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</si>
  <si>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</si>
  <si>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</si>
  <si>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</si>
  <si>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</si>
  <si>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</si>
  <si>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</si>
  <si>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</si>
  <si>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</si>
  <si>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</si>
  <si>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</si>
  <si>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</si>
  <si>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</si>
  <si>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</si>
  <si>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</si>
  <si>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</si>
  <si>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</si>
  <si>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</si>
  <si>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</si>
  <si>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</si>
  <si>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</si>
  <si>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</si>
  <si>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</si>
  <si>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</si>
  <si>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</si>
  <si>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</si>
  <si>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</si>
  <si>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</si>
  <si>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</si>
  <si>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</si>
  <si>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</si>
  <si>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</si>
  <si>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</si>
  <si>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</si>
  <si>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</si>
  <si>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</si>
  <si>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</si>
  <si>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</si>
  <si>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</si>
  <si>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</si>
  <si>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</si>
  <si>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</si>
  <si>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</si>
  <si>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</si>
  <si>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</si>
  <si>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</si>
  <si>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</si>
  <si>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</si>
  <si>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</si>
  <si>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</si>
  <si>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</si>
  <si>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</si>
  <si>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</si>
  <si>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</si>
  <si>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</si>
  <si>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</si>
  <si>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</si>
  <si>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</si>
  <si>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</si>
  <si>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</si>
  <si>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</si>
  <si>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</si>
  <si>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</si>
  <si>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</si>
  <si>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</si>
  <si>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</si>
  <si>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</si>
  <si>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</si>
  <si>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</si>
  <si>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</si>
  <si>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</si>
  <si>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</si>
  <si>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</si>
  <si>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</si>
  <si>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</si>
  <si>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</si>
  <si>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</si>
  <si>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</si>
  <si>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</si>
  <si>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</si>
  <si>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</si>
  <si>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</si>
  <si>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</si>
  <si>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</si>
  <si>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</si>
  <si>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</si>
  <si>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</si>
  <si>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</si>
  <si>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</si>
  <si>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</si>
  <si>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</si>
  <si>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</si>
  <si>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</si>
  <si>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</si>
  <si>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</si>
  <si>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</si>
  <si>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</si>
  <si>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</si>
  <si>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</si>
  <si>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</si>
  <si>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</si>
  <si>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</si>
  <si>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</si>
  <si>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</si>
  <si>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</si>
  <si>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</si>
  <si>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</si>
  <si>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</si>
  <si>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</si>
  <si>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</si>
  <si>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</si>
  <si>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</si>
  <si>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</si>
  <si>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</si>
  <si>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</si>
  <si>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</si>
  <si>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</si>
  <si>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</si>
  <si>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</si>
  <si>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</si>
  <si>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</si>
  <si>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</si>
  <si>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</si>
  <si>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</si>
  <si>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</si>
  <si>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</si>
  <si>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</si>
  <si>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</si>
  <si>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</si>
  <si>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</si>
  <si>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</si>
  <si>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</si>
  <si>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</si>
  <si>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</si>
  <si>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</si>
  <si>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</si>
  <si>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</si>
  <si>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</si>
  <si>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</si>
  <si>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</si>
  <si>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</si>
  <si>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</si>
  <si>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</si>
  <si>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</si>
  <si>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</si>
  <si>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</si>
  <si>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</si>
  <si>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</si>
  <si>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</si>
  <si>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</si>
  <si>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</si>
  <si>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</si>
  <si>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</si>
  <si>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</si>
  <si>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</si>
  <si>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</si>
  <si>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</si>
  <si>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</si>
  <si>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</si>
  <si>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</si>
  <si>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</si>
  <si>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</si>
  <si>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</si>
  <si>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</si>
  <si>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</si>
  <si>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</si>
  <si>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</si>
  <si>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</si>
  <si>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</si>
  <si>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</si>
  <si>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</si>
  <si>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</si>
  <si>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</si>
  <si>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</si>
  <si>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</si>
  <si>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</si>
  <si>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</si>
  <si>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</si>
  <si>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</si>
  <si>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</si>
  <si>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</si>
  <si>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</si>
  <si>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</si>
  <si>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</si>
  <si>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</si>
  <si>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</si>
  <si>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</si>
  <si>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</si>
  <si>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</si>
  <si>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</si>
  <si>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</si>
  <si>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</si>
  <si>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</si>
  <si>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</si>
  <si>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</si>
  <si>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</si>
  <si>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</si>
  <si>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</si>
  <si>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</si>
  <si>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</si>
  <si>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</si>
  <si>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</si>
  <si>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</si>
  <si>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</si>
  <si>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</si>
  <si>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</si>
  <si>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</si>
  <si>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</si>
  <si>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</si>
  <si>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</si>
  <si>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</si>
  <si>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</si>
  <si>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</si>
  <si>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</si>
  <si>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</si>
  <si>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</si>
  <si>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</si>
  <si>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</si>
  <si>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</si>
  <si>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</si>
  <si>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</si>
  <si>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</si>
  <si>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</si>
  <si>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</si>
  <si>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</si>
  <si>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</si>
  <si>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</si>
  <si>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</si>
  <si>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</si>
  <si>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</si>
  <si>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</si>
  <si>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</si>
  <si>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</si>
  <si>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</si>
  <si>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</si>
  <si>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</si>
  <si>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</si>
  <si>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</si>
  <si>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</si>
  <si>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</si>
  <si>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</si>
  <si>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</si>
  <si>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</si>
  <si>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</si>
  <si>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</si>
  <si>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</si>
  <si>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</si>
  <si>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</si>
  <si>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</si>
  <si>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</si>
  <si>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</si>
  <si>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</si>
  <si>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</si>
  <si>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</si>
  <si>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</si>
  <si>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</si>
  <si>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</si>
  <si>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</si>
  <si>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</si>
  <si>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</si>
  <si>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</si>
  <si>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</si>
  <si>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</si>
  <si>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</si>
  <si>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</si>
  <si>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</si>
  <si>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</si>
  <si>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</si>
  <si>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</si>
  <si>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</si>
  <si>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</si>
  <si>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</si>
  <si>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</si>
  <si>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</si>
  <si>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</si>
  <si>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</si>
  <si>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</si>
  <si>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</si>
  <si>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</si>
  <si>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</si>
  <si>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</si>
  <si>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</si>
  <si>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</si>
  <si>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</si>
  <si>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</si>
  <si>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</si>
  <si>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</si>
  <si>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</si>
  <si>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</si>
  <si>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</si>
  <si>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</si>
  <si>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</si>
  <si>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</si>
  <si>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</si>
  <si>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</si>
  <si>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</si>
  <si>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</si>
  <si>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</si>
  <si>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</si>
  <si>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</si>
  <si>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</si>
  <si>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</si>
  <si>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</si>
  <si>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</si>
  <si>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</si>
  <si>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</si>
  <si>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</si>
  <si>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</si>
  <si>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</si>
  <si>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</si>
  <si>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</si>
  <si>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</si>
  <si>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</si>
  <si>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</si>
  <si>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</si>
  <si>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</si>
  <si>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</si>
  <si>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</si>
  <si>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</si>
  <si>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</si>
  <si>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</si>
  <si>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</si>
  <si>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</si>
  <si>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</si>
  <si>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</si>
  <si>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</si>
  <si>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</si>
  <si>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</si>
  <si>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</si>
  <si>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</si>
  <si>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</si>
  <si>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</si>
  <si>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</si>
  <si>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</si>
  <si>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</si>
  <si>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</si>
  <si>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</si>
  <si>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</si>
  <si>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</si>
  <si>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</si>
  <si>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</si>
  <si>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</si>
  <si>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</si>
  <si>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</si>
  <si>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</si>
  <si>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</si>
  <si>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</si>
  <si>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</si>
  <si>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</si>
  <si>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</si>
  <si>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</si>
  <si>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</si>
  <si>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</si>
  <si>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</si>
  <si>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</si>
  <si>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</si>
  <si>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</si>
  <si>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</si>
  <si>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</si>
  <si>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</si>
  <si>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</si>
  <si>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</si>
  <si>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</si>
  <si>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</si>
  <si>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</si>
  <si>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</si>
  <si>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</si>
  <si>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</si>
  <si>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</si>
  <si>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</si>
  <si>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</si>
  <si>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</si>
  <si>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</si>
  <si>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</si>
  <si>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</si>
  <si>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</si>
  <si>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</si>
  <si>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</si>
  <si>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</si>
  <si>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</si>
  <si>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</si>
  <si>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</si>
  <si>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</si>
  <si>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</si>
  <si>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</si>
  <si>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</si>
  <si>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</si>
  <si>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</si>
  <si>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</si>
  <si>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</si>
  <si>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</si>
  <si>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</si>
  <si>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</si>
  <si>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</si>
  <si>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</si>
  <si>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</si>
  <si>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</si>
  <si>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</si>
  <si>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</si>
  <si>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</si>
  <si>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</si>
  <si>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</si>
  <si>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</si>
  <si>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</si>
  <si>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</si>
  <si>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</si>
  <si>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</si>
  <si>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</si>
  <si>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</si>
  <si>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</si>
  <si>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</si>
  <si>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</si>
  <si>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</si>
  <si>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</si>
  <si>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</si>
  <si>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</si>
  <si>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</si>
  <si>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</si>
  <si>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</si>
  <si>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</si>
  <si>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</si>
  <si>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</si>
  <si>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</si>
  <si>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</si>
  <si>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</si>
  <si>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</si>
  <si>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</si>
  <si>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</si>
  <si>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</si>
  <si>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</si>
  <si>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</si>
  <si>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</si>
  <si>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</si>
  <si>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</si>
  <si>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</si>
  <si>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</si>
  <si>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</si>
  <si>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</si>
  <si>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</si>
  <si>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</si>
  <si>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</si>
  <si>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</si>
  <si>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</si>
  <si>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</si>
  <si>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</si>
  <si>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</si>
  <si>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</si>
  <si>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</si>
  <si>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</si>
  <si>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</si>
  <si>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</si>
  <si>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</si>
  <si>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</si>
  <si>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</si>
  <si>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</si>
  <si>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</si>
  <si>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</si>
  <si>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</si>
  <si>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</si>
  <si>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</si>
  <si>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</si>
  <si>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</si>
  <si>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</si>
  <si>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</si>
  <si>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</si>
  <si>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</si>
  <si>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</si>
  <si>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</si>
  <si>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</si>
  <si>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</si>
  <si>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</si>
  <si>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</si>
  <si>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</si>
  <si>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</si>
  <si>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</si>
  <si>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</si>
  <si>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</si>
  <si>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</si>
  <si>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</si>
  <si>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</si>
  <si>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</si>
  <si>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</si>
  <si>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</si>
  <si>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</si>
  <si>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</si>
  <si>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</si>
  <si>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</si>
  <si>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</si>
  <si>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</si>
  <si>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</si>
  <si>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</si>
  <si>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</si>
  <si>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</si>
  <si>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</si>
  <si>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</si>
  <si>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</si>
  <si>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</si>
  <si>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</si>
  <si>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</si>
  <si>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</si>
  <si>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</si>
  <si>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</si>
  <si>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</si>
  <si>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</si>
  <si>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</si>
  <si>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</si>
  <si>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</si>
  <si>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</si>
  <si>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</si>
  <si>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</si>
  <si>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</si>
  <si>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</si>
  <si>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</si>
  <si>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</si>
  <si>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</si>
  <si>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</si>
  <si>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</si>
  <si>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</si>
  <si>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</si>
  <si>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</si>
  <si>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</si>
  <si>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</si>
  <si>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</si>
  <si>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</si>
  <si>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</si>
  <si>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</si>
  <si>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</si>
  <si>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</si>
  <si>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</si>
  <si>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</si>
  <si>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</si>
  <si>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</si>
  <si>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</si>
  <si>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</si>
  <si>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</si>
  <si>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</si>
  <si>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</si>
  <si>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</si>
  <si>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</si>
  <si>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</si>
  <si>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</si>
  <si>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</si>
  <si>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</si>
  <si>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</si>
  <si>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</si>
  <si>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</si>
  <si>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</si>
  <si>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</si>
  <si>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</si>
  <si>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</si>
  <si>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</si>
  <si>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</si>
  <si>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</si>
  <si>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</si>
  <si>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</si>
  <si>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</si>
  <si>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</si>
  <si>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</si>
  <si>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</si>
  <si>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</si>
  <si>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</si>
  <si>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</si>
  <si>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</si>
  <si>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</si>
  <si>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</si>
  <si>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</si>
  <si>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</si>
  <si>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</si>
  <si>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</si>
  <si>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</si>
  <si>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</si>
  <si>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</si>
  <si>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</si>
  <si>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</si>
  <si>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</si>
  <si>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</si>
  <si>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</si>
  <si>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</si>
  <si>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</si>
  <si>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</si>
  <si>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</si>
  <si>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</si>
  <si>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</si>
  <si>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</si>
  <si>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</si>
  <si>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</si>
  <si>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</si>
  <si>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</si>
  <si>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</si>
  <si>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</si>
  <si>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</si>
  <si>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</si>
  <si>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</si>
  <si>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</si>
  <si>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</si>
  <si>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</si>
  <si>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</si>
  <si>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</si>
  <si>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</si>
  <si>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</si>
  <si>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</si>
  <si>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</si>
  <si>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</si>
  <si>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</si>
  <si>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</si>
  <si>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</si>
  <si>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</si>
  <si>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</si>
  <si>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</si>
  <si>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</si>
  <si>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</si>
  <si>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</si>
  <si>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</si>
  <si>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</si>
  <si>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</si>
  <si>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</si>
  <si>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</si>
  <si>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</si>
  <si>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</si>
  <si>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</si>
  <si>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</si>
  <si>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</si>
  <si>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</si>
  <si>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</si>
  <si>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</si>
  <si>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</si>
  <si>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</si>
  <si>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</si>
  <si>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</si>
  <si>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</si>
  <si>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</si>
  <si>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</si>
  <si>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</si>
  <si>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</si>
  <si>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</si>
  <si>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</si>
  <si>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</si>
  <si>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</si>
  <si>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</si>
  <si>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</si>
  <si>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</si>
  <si>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</si>
  <si>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</si>
  <si>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</si>
  <si>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</si>
  <si>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</si>
  <si>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</si>
  <si>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</si>
  <si>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</si>
  <si>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</si>
  <si>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</si>
  <si>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</si>
  <si>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</si>
  <si>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</si>
  <si>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</si>
  <si>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</si>
  <si>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</si>
  <si>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</si>
  <si>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</si>
  <si>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</si>
  <si>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</si>
  <si>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</si>
  <si>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</si>
  <si>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</si>
  <si>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</si>
  <si>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</si>
  <si>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</si>
  <si>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</si>
  <si>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</si>
  <si>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</si>
  <si>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</si>
  <si>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</si>
  <si>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</si>
  <si>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</si>
  <si>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</si>
  <si>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</si>
  <si>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</si>
  <si>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</si>
  <si>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</si>
  <si>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</si>
  <si>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</si>
  <si>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</si>
  <si>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</si>
  <si>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</si>
  <si>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</si>
  <si>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</si>
  <si>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</si>
  <si>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</si>
  <si>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</si>
  <si>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</si>
  <si>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</si>
  <si>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</si>
  <si>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</si>
  <si>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</si>
  <si>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</si>
  <si>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</si>
  <si>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</si>
  <si>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</si>
  <si>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</si>
  <si>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</si>
  <si>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</si>
  <si>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</si>
  <si>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</si>
  <si>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</si>
  <si>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</si>
  <si>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</si>
  <si>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</si>
  <si>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</si>
  <si>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</si>
  <si>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</si>
  <si>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</si>
  <si>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</si>
  <si>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</si>
  <si>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</si>
  <si>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</si>
  <si>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</si>
  <si>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</si>
  <si>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</si>
  <si>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</si>
  <si>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</si>
  <si>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</si>
  <si>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</si>
  <si>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</si>
  <si>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</si>
  <si>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</si>
  <si>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</si>
  <si>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</si>
  <si>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</si>
  <si>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</si>
  <si>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</si>
  <si>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</si>
  <si>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</si>
  <si>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</si>
  <si>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</si>
  <si>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</si>
  <si>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</si>
  <si>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</si>
  <si>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</si>
  <si>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</si>
  <si>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</si>
  <si>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</si>
  <si>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</si>
  <si>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</si>
  <si>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</si>
  <si>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</si>
  <si>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</si>
  <si>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</si>
  <si>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</si>
  <si>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</si>
  <si>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</si>
  <si>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</si>
  <si>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</si>
  <si>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</si>
  <si>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</si>
  <si>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</si>
  <si>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</si>
  <si>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</si>
  <si>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</si>
  <si>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</si>
  <si>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</si>
  <si>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</si>
  <si>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</si>
  <si>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</si>
  <si>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</si>
  <si>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</si>
  <si>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</si>
  <si>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</si>
  <si>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</si>
  <si>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</si>
  <si>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</si>
  <si>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</si>
  <si>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</si>
  <si>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</si>
  <si>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</si>
  <si>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</si>
  <si>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</si>
  <si>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</si>
  <si>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</si>
  <si>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</si>
  <si>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</si>
  <si>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</si>
  <si>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</si>
  <si>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</si>
  <si>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</si>
  <si>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</si>
  <si>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</si>
  <si>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</si>
  <si>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</si>
  <si>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</si>
  <si>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</si>
  <si>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</si>
  <si>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</si>
  <si>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</si>
  <si>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</si>
  <si>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</si>
  <si>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</si>
  <si>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</si>
  <si>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</si>
  <si>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</si>
  <si>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</si>
  <si>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</si>
  <si>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</si>
  <si>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</si>
  <si>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</si>
  <si>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</si>
  <si>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</si>
  <si>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</si>
  <si>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</si>
  <si>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</si>
  <si>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</si>
  <si>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</si>
  <si>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</si>
  <si>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</si>
  <si>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</si>
  <si>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</si>
  <si>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</si>
  <si>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</si>
  <si>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</si>
  <si>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</si>
  <si>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</si>
  <si>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</si>
  <si>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</si>
  <si>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</si>
  <si>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</si>
  <si>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</si>
  <si>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</si>
  <si>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</si>
  <si>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</si>
  <si>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</si>
  <si>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</si>
  <si>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</si>
  <si>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</si>
  <si>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</si>
  <si>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</si>
  <si>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</si>
  <si>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</si>
  <si>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</si>
  <si>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</si>
  <si>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</si>
  <si>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</si>
  <si>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</si>
  <si>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</si>
  <si>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</si>
  <si>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</si>
  <si>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</si>
  <si>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</si>
  <si>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</si>
  <si>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</si>
  <si>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</si>
  <si>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</si>
  <si>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</si>
  <si>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</si>
  <si>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</si>
  <si>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</si>
  <si>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</si>
  <si>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</si>
  <si>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</si>
  <si>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</si>
  <si>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</si>
  <si>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</si>
  <si>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</si>
  <si>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</si>
  <si>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</si>
  <si>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</si>
  <si>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</si>
  <si>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</si>
  <si>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</si>
  <si>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</si>
  <si>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</si>
  <si>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</si>
  <si>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</si>
  <si>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</si>
  <si>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</si>
  <si>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</si>
  <si>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</si>
  <si>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</si>
  <si>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</si>
  <si>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</si>
  <si>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</si>
  <si>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</si>
  <si>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</si>
  <si>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</si>
  <si>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</si>
  <si>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</si>
  <si>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</si>
  <si>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</si>
  <si>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</si>
  <si>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</si>
  <si>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</si>
  <si>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</si>
  <si>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</si>
  <si>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</si>
  <si>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</si>
  <si>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</si>
  <si>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</si>
  <si>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</si>
  <si>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</si>
  <si>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</si>
  <si>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</si>
  <si>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</si>
  <si>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</si>
  <si>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</si>
  <si>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</si>
  <si>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</si>
  <si>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</si>
  <si>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</si>
  <si>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</si>
  <si>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</si>
  <si>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</si>
  <si>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</si>
  <si>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</si>
  <si>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</si>
  <si>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</si>
  <si>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</si>
  <si>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</si>
  <si>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</si>
  <si>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</si>
  <si>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</si>
  <si>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</si>
  <si>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</si>
  <si>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</si>
  <si>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</si>
  <si>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</si>
  <si>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</si>
  <si>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</si>
  <si>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</si>
  <si>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</si>
  <si>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</si>
  <si>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</si>
  <si>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</si>
  <si>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</si>
  <si>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</si>
  <si>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</si>
  <si>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</si>
  <si>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</si>
  <si>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</si>
  <si>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</si>
  <si>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</si>
  <si>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</si>
  <si>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</si>
  <si>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</si>
  <si>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</si>
  <si>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</si>
  <si>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</si>
  <si>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</si>
  <si>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</si>
  <si>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</si>
  <si>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</si>
  <si>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</si>
  <si>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</si>
  <si>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</si>
  <si>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</si>
  <si>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</si>
  <si>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</si>
  <si>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</si>
  <si>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</si>
  <si>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</si>
  <si>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</si>
  <si>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</si>
  <si>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</si>
  <si>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</si>
  <si>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</si>
  <si>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</si>
  <si>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</si>
  <si>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</si>
  <si>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</si>
  <si>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</si>
  <si>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</si>
  <si>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</si>
  <si>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</si>
  <si>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</si>
  <si>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</si>
  <si>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</si>
  <si>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</si>
  <si>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</si>
  <si>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</si>
  <si>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</si>
  <si>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</si>
  <si>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</si>
  <si>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</si>
  <si>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</si>
  <si>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</si>
  <si>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</si>
  <si>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</si>
  <si>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</si>
  <si>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</si>
  <si>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</si>
  <si>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</si>
  <si>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</si>
  <si>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</si>
  <si>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</si>
  <si>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</si>
  <si>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</si>
  <si>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</si>
  <si>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</si>
  <si>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</si>
  <si>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</si>
  <si>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</si>
  <si>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</si>
  <si>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</si>
  <si>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</si>
  <si>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</si>
  <si>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</si>
  <si>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</si>
  <si>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</si>
  <si>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</si>
  <si>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</si>
  <si>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</si>
  <si>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</si>
  <si>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</si>
  <si>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</si>
  <si>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</si>
  <si>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</si>
  <si>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</si>
  <si>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</si>
  <si>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</si>
  <si>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</si>
  <si>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</si>
  <si>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</si>
  <si>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</si>
  <si>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</si>
  <si>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</si>
  <si>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</si>
  <si>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</si>
  <si>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</si>
  <si>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</si>
  <si>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</si>
  <si>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</si>
  <si>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</si>
  <si>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</si>
  <si>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</si>
  <si>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</si>
  <si>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</si>
  <si>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</si>
  <si>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</si>
  <si>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</si>
  <si>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</si>
  <si>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</si>
  <si>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</si>
  <si>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</si>
  <si>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</si>
  <si>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</si>
  <si>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</si>
  <si>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</si>
  <si>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</si>
  <si>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</si>
  <si>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</si>
  <si>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</si>
  <si>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</si>
  <si>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</si>
  <si>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</si>
  <si>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</si>
  <si>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</si>
  <si>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</si>
  <si>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</si>
  <si>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</si>
  <si>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</si>
  <si>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</si>
  <si>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</si>
  <si>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</si>
  <si>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</si>
  <si>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</si>
  <si>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</si>
  <si>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</si>
  <si>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</si>
  <si>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</si>
  <si>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</si>
  <si>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</si>
  <si>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</si>
  <si>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</si>
  <si>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</si>
  <si>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</si>
  <si>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</si>
  <si>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</si>
  <si>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</si>
  <si>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</si>
  <si>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</si>
  <si>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</si>
  <si>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</si>
  <si>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</si>
  <si>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</si>
  <si>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</si>
  <si>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</si>
  <si>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</si>
  <si>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</si>
  <si>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</si>
  <si>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</si>
  <si>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</si>
  <si>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</si>
  <si>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</si>
  <si>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</si>
  <si>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</si>
  <si>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</si>
  <si>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</si>
  <si>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</si>
  <si>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</si>
  <si>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</si>
  <si>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</si>
  <si>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</si>
  <si>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</si>
  <si>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</si>
  <si>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</si>
  <si>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</si>
  <si>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</si>
  <si>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</si>
  <si>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</si>
  <si>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</si>
  <si>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</si>
  <si>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</si>
  <si>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</si>
  <si>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</si>
  <si>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</si>
  <si>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</si>
  <si>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</si>
  <si>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</si>
  <si>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</si>
  <si>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</si>
  <si>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</si>
  <si>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</si>
  <si>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</si>
  <si>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</si>
  <si>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</si>
  <si>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</si>
  <si>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</si>
  <si>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</si>
  <si>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</si>
  <si>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</si>
  <si>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</si>
  <si>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</si>
  <si>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</si>
  <si>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</si>
  <si>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</si>
  <si>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</si>
  <si>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</si>
  <si>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</si>
  <si>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</si>
  <si>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</si>
  <si>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</si>
  <si>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</si>
  <si>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</si>
  <si>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</si>
  <si>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</si>
  <si>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</si>
  <si>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</si>
  <si>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</si>
  <si>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</si>
  <si>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</si>
  <si>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</si>
  <si>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</si>
  <si>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</si>
  <si>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</si>
  <si>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</si>
  <si>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</si>
  <si>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</si>
  <si>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</si>
  <si>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</si>
  <si>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</si>
  <si>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</si>
  <si>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</si>
  <si>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</si>
  <si>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</si>
  <si>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</si>
  <si>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</si>
  <si>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</si>
  <si>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</si>
  <si>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</si>
  <si>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</si>
  <si>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</si>
  <si>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</si>
  <si>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</si>
  <si>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</si>
  <si>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</si>
  <si>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</si>
  <si>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</si>
  <si>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</si>
  <si>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</si>
  <si>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</si>
  <si>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</si>
  <si>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</si>
  <si>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</si>
  <si>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</si>
  <si>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</si>
  <si>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</si>
  <si>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</si>
  <si>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</si>
  <si>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</si>
  <si>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</si>
  <si>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</si>
  <si>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</si>
  <si>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</si>
  <si>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</si>
  <si>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</si>
  <si>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</si>
  <si>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</si>
  <si>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</si>
  <si>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</si>
  <si>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</si>
  <si>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</si>
  <si>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</si>
  <si>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</si>
  <si>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</si>
  <si>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</si>
  <si>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</si>
  <si>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</si>
  <si>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</si>
  <si>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</si>
  <si>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</si>
  <si>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</si>
  <si>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</si>
  <si>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</si>
  <si>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</si>
  <si>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</si>
  <si>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</si>
  <si>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</si>
  <si>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</si>
  <si>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</si>
  <si>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</si>
  <si>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</si>
  <si>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</si>
  <si>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</si>
  <si>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</si>
  <si>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</si>
  <si>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</si>
  <si>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</si>
  <si>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</si>
  <si>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</si>
  <si>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</si>
  <si>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</si>
  <si>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</si>
  <si>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</si>
  <si>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</si>
  <si>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</si>
  <si>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</si>
  <si>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</si>
  <si>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</si>
  <si>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</si>
  <si>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</si>
  <si>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</si>
  <si>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</si>
  <si>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</si>
  <si>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</si>
  <si>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</si>
  <si>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</si>
  <si>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</si>
  <si>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</si>
  <si>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</si>
  <si>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</si>
  <si>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</si>
  <si>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</si>
  <si>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</si>
  <si>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</si>
  <si>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</si>
  <si>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</si>
  <si>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</si>
  <si>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</si>
  <si>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</si>
  <si>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</si>
  <si>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</si>
  <si>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</si>
  <si>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</si>
  <si>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</si>
  <si>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</si>
  <si>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</si>
  <si>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</si>
  <si>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</si>
  <si>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</si>
  <si>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</si>
  <si>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</si>
  <si>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</si>
  <si>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</si>
  <si>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</si>
  <si>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</si>
  <si>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</si>
  <si>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</si>
  <si>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</si>
  <si>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</si>
  <si>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</si>
  <si>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</si>
  <si>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</si>
  <si>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</si>
  <si>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</si>
  <si>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</si>
  <si>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</si>
  <si>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</si>
  <si>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</si>
  <si>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</si>
  <si>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</si>
  <si>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</si>
  <si>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</si>
  <si>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</si>
  <si>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</si>
  <si>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</si>
  <si>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</si>
  <si>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</si>
  <si>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</si>
  <si>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</si>
  <si>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</si>
  <si>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</si>
  <si>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</si>
  <si>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</si>
  <si>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</si>
  <si>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</si>
  <si>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</si>
  <si>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</si>
  <si>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</si>
  <si>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</si>
  <si>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</si>
  <si>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</si>
  <si>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</si>
  <si>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</si>
  <si>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</si>
  <si>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</si>
  <si>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</si>
  <si>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</si>
  <si>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</si>
  <si>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</si>
  <si>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</si>
  <si>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</si>
  <si>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</si>
  <si>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</si>
  <si>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</si>
  <si>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</si>
  <si>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</si>
  <si>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</si>
  <si>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</si>
  <si>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</si>
  <si>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</si>
  <si>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</si>
  <si>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</si>
  <si>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</si>
  <si>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</si>
  <si>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</si>
  <si>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</si>
  <si>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</si>
  <si>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</si>
  <si>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</si>
  <si>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</si>
  <si>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</si>
  <si>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</si>
  <si>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</si>
  <si>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</si>
  <si>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</si>
  <si>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</si>
  <si>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</si>
  <si>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</si>
  <si>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</si>
  <si>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</si>
  <si>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</si>
  <si>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</si>
  <si>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</si>
  <si>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</si>
  <si>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</si>
  <si>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</si>
  <si>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</si>
  <si>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</si>
  <si>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</si>
  <si>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</si>
  <si>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</si>
  <si>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</si>
  <si>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</si>
  <si>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</si>
  <si>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</si>
  <si>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</si>
  <si>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</si>
  <si>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</si>
  <si>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</si>
  <si>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</si>
  <si>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</si>
  <si>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</si>
  <si>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</si>
  <si>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</si>
  <si>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</si>
  <si>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</si>
  <si>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</si>
  <si>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</si>
  <si>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</si>
  <si>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</si>
  <si>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</si>
  <si>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</si>
  <si>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</si>
  <si>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</si>
  <si>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</si>
  <si>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</si>
  <si>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</si>
  <si>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</si>
  <si>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</si>
  <si>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</si>
  <si>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</si>
  <si>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</si>
  <si>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</si>
  <si>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</si>
  <si>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</si>
  <si>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</si>
  <si>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</si>
  <si>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</si>
  <si>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</si>
  <si>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</si>
  <si>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</si>
  <si>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</si>
  <si>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</si>
  <si>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</si>
  <si>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</si>
  <si>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</si>
  <si>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</si>
  <si>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</si>
  <si>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</si>
  <si>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</si>
  <si>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</si>
  <si>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</si>
  <si>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</si>
  <si>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</si>
  <si>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</si>
  <si>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</si>
  <si>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</si>
  <si>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</si>
  <si>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</si>
  <si>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</si>
  <si>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</si>
  <si>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</si>
  <si>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</si>
  <si>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</si>
  <si>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</si>
  <si>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</si>
  <si>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</si>
  <si>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</si>
  <si>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</si>
  <si>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</si>
  <si>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</si>
  <si>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</si>
  <si>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</si>
  <si>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</si>
  <si>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</si>
  <si>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</si>
  <si>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</si>
  <si>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</si>
  <si>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</si>
  <si>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</si>
  <si>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</si>
  <si>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</si>
  <si>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</si>
  <si>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</si>
  <si>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</si>
  <si>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</si>
  <si>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</si>
  <si>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</si>
  <si>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</si>
  <si>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</si>
  <si>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</si>
  <si>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</si>
  <si>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</si>
  <si>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</si>
  <si>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</si>
  <si>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</si>
  <si>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</si>
  <si>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</si>
  <si>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</si>
  <si>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</si>
  <si>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</si>
  <si>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</si>
  <si>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</si>
  <si>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</si>
  <si>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</si>
  <si>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</si>
  <si>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</si>
  <si>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</si>
  <si>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</si>
  <si>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</si>
  <si>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</si>
  <si>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</si>
  <si>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</si>
  <si>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</si>
  <si>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</si>
  <si>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</si>
  <si>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</si>
  <si>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</si>
  <si>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</si>
  <si>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</si>
  <si>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</si>
  <si>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</si>
  <si>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</si>
  <si>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</si>
  <si>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</si>
  <si>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</si>
  <si>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</si>
  <si>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</si>
  <si>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</si>
  <si>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</si>
  <si>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</si>
  <si>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</si>
  <si>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</si>
  <si>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</si>
  <si>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</si>
  <si>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</si>
  <si>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</si>
  <si>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</si>
  <si>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</si>
  <si>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</si>
  <si>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</si>
  <si>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</si>
  <si>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</si>
  <si>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</si>
  <si>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</si>
  <si>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</si>
  <si>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</si>
  <si>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</si>
  <si>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</si>
  <si>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</si>
  <si>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</si>
  <si>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</si>
  <si>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</si>
  <si>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</si>
  <si>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</si>
  <si>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</si>
  <si>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</si>
  <si>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</si>
  <si>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</si>
  <si>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</si>
  <si>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</si>
  <si>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</si>
  <si>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</si>
  <si>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</si>
  <si>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</si>
  <si>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</si>
  <si>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</si>
  <si>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</si>
  <si>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</si>
  <si>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</si>
  <si>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</si>
  <si>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</si>
  <si>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</si>
  <si>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</si>
  <si>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</si>
  <si>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</si>
  <si>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</si>
  <si>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</si>
  <si>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</si>
  <si>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</si>
  <si>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</si>
  <si>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</si>
  <si>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</si>
  <si>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</si>
  <si>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</si>
  <si>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</si>
  <si>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</si>
  <si>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</si>
  <si>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</si>
  <si>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</si>
  <si>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</si>
  <si>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</si>
  <si>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</si>
  <si>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</si>
  <si>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</si>
  <si>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</si>
  <si>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</si>
  <si>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</si>
  <si>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</si>
  <si>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</si>
  <si>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</si>
  <si>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</si>
  <si>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</si>
  <si>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</si>
  <si>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</si>
  <si>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</si>
  <si>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</si>
  <si>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</si>
  <si>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</si>
  <si>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</si>
  <si>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</si>
  <si>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</si>
  <si>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</si>
  <si>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</si>
  <si>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</si>
  <si>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</si>
  <si>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</si>
  <si>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</si>
  <si>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</si>
  <si>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</si>
  <si>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</si>
  <si>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</si>
  <si>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</si>
  <si>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</si>
  <si>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</si>
  <si>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</si>
  <si>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</si>
  <si>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</si>
  <si>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</si>
  <si>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</si>
  <si>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</si>
  <si>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</si>
  <si>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</si>
  <si>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</si>
  <si>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</si>
  <si>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</si>
  <si>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</si>
  <si>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</si>
  <si>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</si>
  <si>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</si>
  <si>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</si>
  <si>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</si>
  <si>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</si>
  <si>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</si>
  <si>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</si>
  <si>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</si>
  <si>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</si>
  <si>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</si>
  <si>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</si>
  <si>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</si>
  <si>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</si>
  <si>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</si>
  <si>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</si>
  <si>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</si>
  <si>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</si>
  <si>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</si>
  <si>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</si>
  <si>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</si>
  <si>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</si>
  <si>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</si>
  <si>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</si>
  <si>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</si>
  <si>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</si>
  <si>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</si>
  <si>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</si>
  <si>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</si>
  <si>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</si>
  <si>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</si>
  <si>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</si>
  <si>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</si>
  <si>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</si>
  <si>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</si>
  <si>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</si>
  <si>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</si>
  <si>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</si>
  <si>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</si>
  <si>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</si>
  <si>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</si>
  <si>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</si>
  <si>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</si>
  <si>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</si>
  <si>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</si>
  <si>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</si>
  <si>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</si>
  <si>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</si>
  <si>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</si>
  <si>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</si>
  <si>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</si>
  <si>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</si>
  <si>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</si>
  <si>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</si>
  <si>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</si>
  <si>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</si>
  <si>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</si>
  <si>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</si>
  <si>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</si>
  <si>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</si>
  <si>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</si>
  <si>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</si>
  <si>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</si>
  <si>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</si>
  <si>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</si>
  <si>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</si>
  <si>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</si>
  <si>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</si>
  <si>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</si>
  <si>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</si>
  <si>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</si>
  <si>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</si>
  <si>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</si>
  <si>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</si>
  <si>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</si>
  <si>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</si>
  <si>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</si>
  <si>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</si>
  <si>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</si>
  <si>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</si>
  <si>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</si>
  <si>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</si>
  <si>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</si>
  <si>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</si>
  <si>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</si>
  <si>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</si>
  <si>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</si>
  <si>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</si>
  <si>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</si>
  <si>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</si>
  <si>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</si>
  <si>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</si>
  <si>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</si>
  <si>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</si>
  <si>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</si>
  <si>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</si>
  <si>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</si>
  <si>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</si>
  <si>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</si>
  <si>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</si>
  <si>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</si>
  <si>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</si>
  <si>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</si>
  <si>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</si>
  <si>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</si>
  <si>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</si>
  <si>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</si>
  <si>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</si>
  <si>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</si>
  <si>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</si>
  <si>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</si>
  <si>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</si>
  <si>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</si>
  <si>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</si>
  <si>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</si>
  <si>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</si>
  <si>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</si>
  <si>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</si>
  <si>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</si>
  <si>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</si>
  <si>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</si>
  <si>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</si>
  <si>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</si>
  <si>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</si>
  <si>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</si>
  <si>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</si>
  <si>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</si>
  <si>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</si>
  <si>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</si>
  <si>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</si>
  <si>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</si>
  <si>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</si>
  <si>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</si>
  <si>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</si>
  <si>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</si>
  <si>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</si>
  <si>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</si>
  <si>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</si>
  <si>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</si>
  <si>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</si>
  <si>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</si>
  <si>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</si>
  <si>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</si>
  <si>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</si>
  <si>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</si>
  <si>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</si>
  <si>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</si>
  <si>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</si>
  <si>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</si>
  <si>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</si>
  <si>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</si>
  <si>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</si>
  <si>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</si>
  <si>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</si>
  <si>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</si>
  <si>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</si>
  <si>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</si>
  <si>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</si>
  <si>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</si>
  <si>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</si>
  <si>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</si>
  <si>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</si>
  <si>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</si>
  <si>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</si>
  <si>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</si>
  <si>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</si>
  <si>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</si>
  <si>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</si>
  <si>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</si>
  <si>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</si>
  <si>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</si>
  <si>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</si>
  <si>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</si>
  <si>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</si>
  <si>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</si>
  <si>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</si>
  <si>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</si>
  <si>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</si>
  <si>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</si>
  <si>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</si>
  <si>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</si>
  <si>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</si>
  <si>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</si>
  <si>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</si>
  <si>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</si>
  <si>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</si>
  <si>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</si>
  <si>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</si>
  <si>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</si>
  <si>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</si>
  <si>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</si>
  <si>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</si>
  <si>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</si>
  <si>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</si>
  <si>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</si>
  <si>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</si>
  <si>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</si>
  <si>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</si>
  <si>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</si>
  <si>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</si>
  <si>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</si>
  <si>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</si>
  <si>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</si>
  <si>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</si>
  <si>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</si>
  <si>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</si>
  <si>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</si>
  <si>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</si>
  <si>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</si>
  <si>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</si>
  <si>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</si>
  <si>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</si>
  <si>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</si>
  <si>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</si>
  <si>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</si>
  <si>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</si>
  <si>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</si>
  <si>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</si>
  <si>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</si>
  <si>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</si>
  <si>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</si>
  <si>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</si>
  <si>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</si>
  <si>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</si>
  <si>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</si>
  <si>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</si>
  <si>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</si>
  <si>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</si>
  <si>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</si>
  <si>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</si>
  <si>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</si>
  <si>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</si>
  <si>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</si>
  <si>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</si>
  <si>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</si>
  <si>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</si>
  <si>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</si>
  <si>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</si>
  <si>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</si>
  <si>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</si>
  <si>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</si>
  <si>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</si>
  <si>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</si>
  <si>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</si>
  <si>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</si>
  <si>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</si>
  <si>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</si>
  <si>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</si>
  <si>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</si>
  <si>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</si>
  <si>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</si>
  <si>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</si>
  <si>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</si>
  <si>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</si>
  <si>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</si>
  <si>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</si>
  <si>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</si>
  <si>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</si>
  <si>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</si>
  <si>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</si>
  <si>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</si>
  <si>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</si>
  <si>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</si>
  <si>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</si>
  <si>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</si>
  <si>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</si>
  <si>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</si>
  <si>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</si>
  <si>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</si>
  <si>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</si>
  <si>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</si>
  <si>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</si>
  <si>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</si>
  <si>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</si>
  <si>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</si>
  <si>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</si>
  <si>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</si>
  <si>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</si>
  <si>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</si>
  <si>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</si>
  <si>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</si>
  <si>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</si>
  <si>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</si>
  <si>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</si>
  <si>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</si>
  <si>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</si>
  <si>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</si>
  <si>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</si>
  <si>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</si>
  <si>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</si>
  <si>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</si>
  <si>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</si>
  <si>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</si>
  <si>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</si>
  <si>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</si>
  <si>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</si>
  <si>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</si>
  <si>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</si>
  <si>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</si>
  <si>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</si>
  <si>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</si>
  <si>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</si>
  <si>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</si>
  <si>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</si>
  <si>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</si>
  <si>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</si>
  <si>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</si>
  <si>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</si>
  <si>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</si>
  <si>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</si>
  <si>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</si>
  <si>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</si>
  <si>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</si>
  <si>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</si>
  <si>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</si>
  <si>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</si>
  <si>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</si>
  <si>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</si>
  <si>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</si>
  <si>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</si>
  <si>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</si>
  <si>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</si>
  <si>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</si>
  <si>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</si>
  <si>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</si>
  <si>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</si>
  <si>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</si>
  <si>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</si>
  <si>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</si>
  <si>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</si>
  <si>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</si>
  <si>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</si>
  <si>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</si>
  <si>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</si>
  <si>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</si>
  <si>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</si>
  <si>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</si>
  <si>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</si>
  <si>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</si>
  <si>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</si>
  <si>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</si>
  <si>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</si>
  <si>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</si>
  <si>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</si>
  <si>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</si>
  <si>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</si>
  <si>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</si>
  <si>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</si>
  <si>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</si>
  <si>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</si>
  <si>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</si>
  <si>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</si>
  <si>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</si>
  <si>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</si>
  <si>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</si>
  <si>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</si>
  <si>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</si>
  <si>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</si>
  <si>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</si>
  <si>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</si>
  <si>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</si>
  <si>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</si>
  <si>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</si>
  <si>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</si>
  <si>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</si>
  <si>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</si>
  <si>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</si>
  <si>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</si>
  <si>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</si>
  <si>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</si>
  <si>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</si>
  <si>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</si>
  <si>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</si>
  <si>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</si>
  <si>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</si>
  <si>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</si>
  <si>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</si>
  <si>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</si>
  <si>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</si>
  <si>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</si>
  <si>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</si>
  <si>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</si>
  <si>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</si>
  <si>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</si>
  <si>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</si>
  <si>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</si>
  <si>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</si>
  <si>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</si>
  <si>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</si>
  <si>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</si>
  <si>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</si>
  <si>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</si>
  <si>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</si>
  <si>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</si>
  <si>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</si>
  <si>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</si>
  <si>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</si>
  <si>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</si>
  <si>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</si>
  <si>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</si>
  <si>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</si>
  <si>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</si>
  <si>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</si>
  <si>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</si>
  <si>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</si>
  <si>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</si>
  <si>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</si>
  <si>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</si>
  <si>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</si>
  <si>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</si>
  <si>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</si>
  <si>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</si>
  <si>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</si>
  <si>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</si>
  <si>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</si>
  <si>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</si>
  <si>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</si>
  <si>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</si>
  <si>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</si>
  <si>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</si>
  <si>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</si>
  <si>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</si>
  <si>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</si>
  <si>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</si>
  <si>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</si>
  <si>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</si>
  <si>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</si>
  <si>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</si>
  <si>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</si>
  <si>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</si>
  <si>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</si>
  <si>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</si>
  <si>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</si>
  <si>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</si>
  <si>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</si>
  <si>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</si>
  <si>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</si>
  <si>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</si>
  <si>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</si>
  <si>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</si>
  <si>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</si>
  <si>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</si>
  <si>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</si>
  <si>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</si>
  <si>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</si>
  <si>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</si>
  <si>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</si>
  <si>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</si>
  <si>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</si>
  <si>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</si>
  <si>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</si>
  <si>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</si>
  <si>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</si>
  <si>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</si>
  <si>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</si>
  <si>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</si>
  <si>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</si>
  <si>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</si>
  <si>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</si>
  <si>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</si>
  <si>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</si>
  <si>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</si>
  <si>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</si>
  <si>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</si>
  <si>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</si>
  <si>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</si>
  <si>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</si>
  <si>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</si>
  <si>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</si>
  <si>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</si>
  <si>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</si>
  <si>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</si>
  <si>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</si>
  <si>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</si>
  <si>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</si>
  <si>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</si>
  <si>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</si>
  <si>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</si>
  <si>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</si>
  <si>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</si>
  <si>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</si>
  <si>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</si>
  <si>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</si>
  <si>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</si>
  <si>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</si>
  <si>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</si>
  <si>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</si>
  <si>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</si>
  <si>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</si>
  <si>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</si>
  <si>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</si>
  <si>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</si>
  <si>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</si>
  <si>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</si>
  <si>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</si>
  <si>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</si>
  <si>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</si>
  <si>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</si>
  <si>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</si>
  <si>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</si>
  <si>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</si>
  <si>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</si>
  <si>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</si>
  <si>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</si>
  <si>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</si>
  <si>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</si>
  <si>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</si>
  <si>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</si>
  <si>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</si>
  <si>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</si>
  <si>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</si>
  <si>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</si>
  <si>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</si>
  <si>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</si>
  <si>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</si>
  <si>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</si>
  <si>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</si>
  <si>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</si>
  <si>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</si>
  <si>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</si>
  <si>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</si>
  <si>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</si>
  <si>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</si>
  <si>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</si>
  <si>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</si>
  <si>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</si>
  <si>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</si>
  <si>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</si>
  <si>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</si>
  <si>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</si>
  <si>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</si>
  <si>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</si>
  <si>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</si>
  <si>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</si>
  <si>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</si>
  <si>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</si>
  <si>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</si>
  <si>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</si>
  <si>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</si>
  <si>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</si>
  <si>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</si>
  <si>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</si>
  <si>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</si>
  <si>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</si>
  <si>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</si>
  <si>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</si>
  <si>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</si>
  <si>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</si>
  <si>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</si>
  <si>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</si>
  <si>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</si>
  <si>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</si>
  <si>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</si>
  <si>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</si>
  <si>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</si>
  <si>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</si>
  <si>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</si>
  <si>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</si>
  <si>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</si>
  <si>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</si>
  <si>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</si>
  <si>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</si>
  <si>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</si>
  <si>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</si>
  <si>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</si>
  <si>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</si>
  <si>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</si>
  <si>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</si>
  <si>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</si>
  <si>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</si>
  <si>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</si>
  <si>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</si>
  <si>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</si>
  <si>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</si>
  <si>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</si>
  <si>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</si>
  <si>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</si>
  <si>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</si>
  <si>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</si>
  <si>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</si>
  <si>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</si>
  <si>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</si>
  <si>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</si>
  <si>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</si>
  <si>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</si>
  <si>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</si>
  <si>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</si>
  <si>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</si>
  <si>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</si>
  <si>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</si>
  <si>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</si>
  <si>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</si>
  <si>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</si>
  <si>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</si>
  <si>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</si>
  <si>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</si>
  <si>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</si>
  <si>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</si>
  <si>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</si>
  <si>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</si>
  <si>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</si>
  <si>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</si>
  <si>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</si>
  <si>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</si>
  <si>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</si>
  <si>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</si>
  <si>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</si>
  <si>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</si>
  <si>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</si>
  <si>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</si>
  <si>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</si>
  <si>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</si>
  <si>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</si>
  <si>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</si>
  <si>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</si>
  <si>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</si>
  <si>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</si>
  <si>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</si>
  <si>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</si>
  <si>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</si>
  <si>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</si>
  <si>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</si>
  <si>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</si>
  <si>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</si>
  <si>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</si>
  <si>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</si>
  <si>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</si>
  <si>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</si>
  <si>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</si>
  <si>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</si>
  <si>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</si>
  <si>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</si>
  <si>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</si>
  <si>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</si>
  <si>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</si>
  <si>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</si>
  <si>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</si>
  <si>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</si>
  <si>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</si>
  <si>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</si>
  <si>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</si>
  <si>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</si>
  <si>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</si>
  <si>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</si>
  <si>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</si>
  <si>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</si>
  <si>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</si>
  <si>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</si>
  <si>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</si>
  <si>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</si>
  <si>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</si>
  <si>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</si>
  <si>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</si>
  <si>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</si>
  <si>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</si>
  <si>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</si>
  <si>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</si>
  <si>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</si>
  <si>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</si>
  <si>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</si>
  <si>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</si>
  <si>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</si>
  <si>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</si>
  <si>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</si>
  <si>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</si>
  <si>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</si>
  <si>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</si>
  <si>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</si>
  <si>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</si>
  <si>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</si>
  <si>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</si>
  <si>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</si>
  <si>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</si>
  <si>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</si>
  <si>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</si>
  <si>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</si>
  <si>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</si>
  <si>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</si>
  <si>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</si>
  <si>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</si>
  <si>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</si>
  <si>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</si>
  <si>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</si>
  <si>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</si>
  <si>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</si>
  <si>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</si>
  <si>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</si>
  <si>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</si>
  <si>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</si>
  <si>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</si>
  <si>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</si>
  <si>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</si>
  <si>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</si>
  <si>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</si>
  <si>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</si>
  <si>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</si>
  <si>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</si>
  <si>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</si>
  <si>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</si>
  <si>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</si>
  <si>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</si>
  <si>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</si>
  <si>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</si>
  <si>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</si>
  <si>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</si>
  <si>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</si>
  <si>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</si>
  <si>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</si>
  <si>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</si>
  <si>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</si>
  <si>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</si>
  <si>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</si>
  <si>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</si>
  <si>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</si>
  <si>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</si>
  <si>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</si>
  <si>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</si>
  <si>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</si>
  <si>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</si>
  <si>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</si>
  <si>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</si>
  <si>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</si>
  <si>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</si>
  <si>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</si>
  <si>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</si>
  <si>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</si>
  <si>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</si>
  <si>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</si>
  <si>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</si>
  <si>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</si>
  <si>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</si>
  <si>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</si>
  <si>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</si>
  <si>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</si>
  <si>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</si>
  <si>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</si>
  <si>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</si>
  <si>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</si>
  <si>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</si>
  <si>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</si>
  <si>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</si>
  <si>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</si>
  <si>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</si>
  <si>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</si>
  <si>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</si>
  <si>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</si>
  <si>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</si>
  <si>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</si>
  <si>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</si>
  <si>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</si>
  <si>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</si>
  <si>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</si>
  <si>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</si>
  <si>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</si>
  <si>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</si>
  <si>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</si>
  <si>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</si>
  <si>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</si>
  <si>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</si>
  <si>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</si>
  <si>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</si>
  <si>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</si>
  <si>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</si>
  <si>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</si>
  <si>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</si>
  <si>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</si>
  <si>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</si>
  <si>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</si>
  <si>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</si>
  <si>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</si>
  <si>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</si>
  <si>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</si>
  <si>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</si>
  <si>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</si>
  <si>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</si>
  <si>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</si>
  <si>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</si>
  <si>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</si>
  <si>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</si>
  <si>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</si>
  <si>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</si>
  <si>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</si>
  <si>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</si>
  <si>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</si>
  <si>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</si>
  <si>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</si>
  <si>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</si>
  <si>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</si>
  <si>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</si>
  <si>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</si>
  <si>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</si>
  <si>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</si>
  <si>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</si>
  <si>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</si>
  <si>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</si>
  <si>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</si>
  <si>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</si>
  <si>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</si>
  <si>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</si>
  <si>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</si>
  <si>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</si>
  <si>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</si>
  <si>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</si>
  <si>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</si>
  <si>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</si>
  <si>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</si>
  <si>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</si>
  <si>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</si>
  <si>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</si>
  <si>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</si>
  <si>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</si>
  <si>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</si>
  <si>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</si>
  <si>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</si>
  <si>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</si>
  <si>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</si>
  <si>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</si>
  <si>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</si>
  <si>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</si>
  <si>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</si>
  <si>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</si>
  <si>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</si>
  <si>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</si>
  <si>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</si>
  <si>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</si>
  <si>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</si>
  <si>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</si>
  <si>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</si>
  <si>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</si>
  <si>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</si>
  <si>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</si>
  <si>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</si>
  <si>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</si>
  <si>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</si>
  <si>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</si>
  <si>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</si>
  <si>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</si>
  <si>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</si>
  <si>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</si>
  <si>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</si>
  <si>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</si>
  <si>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</si>
  <si>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</si>
  <si>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</si>
  <si>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</si>
  <si>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</si>
  <si>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</si>
  <si>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</si>
  <si>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</si>
  <si>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</si>
  <si>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</si>
  <si>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</si>
  <si>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</si>
  <si>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</si>
  <si>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</si>
  <si>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</si>
  <si>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</si>
  <si>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</si>
  <si>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</si>
  <si>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</si>
  <si>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</si>
  <si>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</si>
  <si>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</si>
  <si>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</si>
  <si>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</si>
  <si>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</si>
  <si>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</si>
  <si>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</si>
  <si>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</si>
  <si>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</si>
  <si>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</si>
  <si>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</si>
  <si>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</si>
  <si>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</si>
  <si>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</si>
  <si>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</si>
  <si>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</si>
  <si>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</si>
  <si>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</si>
  <si>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</si>
  <si>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</si>
  <si>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</si>
  <si>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</si>
  <si>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</si>
  <si>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</si>
  <si>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</si>
  <si>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</si>
  <si>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</si>
  <si>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</si>
  <si>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</si>
  <si>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</si>
  <si>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</si>
  <si>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</si>
  <si>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</si>
  <si>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</si>
  <si>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</si>
  <si>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</si>
  <si>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</si>
  <si>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</si>
  <si>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</si>
  <si>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</si>
  <si>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</si>
  <si>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</si>
  <si>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</si>
  <si>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</si>
  <si>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</si>
  <si>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</si>
  <si>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</si>
  <si>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</si>
  <si>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</si>
  <si>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</si>
  <si>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</si>
  <si>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</si>
  <si>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</si>
  <si>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</si>
  <si>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</si>
  <si>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</si>
  <si>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</si>
  <si>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</si>
  <si>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</si>
  <si>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</si>
  <si>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</si>
  <si>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</si>
  <si>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</si>
  <si>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</si>
  <si>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</si>
  <si>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</si>
  <si>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</si>
  <si>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</si>
  <si>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</si>
  <si>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</si>
  <si>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</si>
  <si>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</si>
  <si>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</si>
  <si>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</si>
  <si>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</si>
  <si>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</si>
  <si>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</si>
  <si>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</si>
  <si>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</si>
  <si>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</si>
  <si>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</si>
  <si>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</si>
  <si>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</si>
  <si>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</si>
  <si>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</si>
  <si>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</si>
  <si>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</si>
  <si>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</si>
  <si>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</si>
  <si>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</si>
  <si>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</si>
  <si>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</si>
  <si>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</si>
  <si>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</si>
  <si>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</si>
  <si>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</si>
  <si>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</si>
  <si>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</si>
  <si>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</si>
  <si>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</si>
  <si>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</si>
  <si>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</si>
  <si>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</si>
  <si>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</si>
  <si>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</si>
  <si>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</si>
  <si>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</si>
  <si>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</si>
  <si>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</si>
  <si>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</si>
  <si>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</si>
  <si>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</si>
  <si>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</si>
  <si>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</si>
  <si>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</si>
  <si>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</si>
  <si>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</si>
  <si>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</si>
  <si>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</si>
  <si>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</si>
  <si>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</si>
  <si>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</si>
  <si>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</si>
  <si>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</si>
  <si>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</si>
  <si>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</si>
  <si>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</si>
  <si>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</si>
  <si>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</si>
  <si>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</si>
  <si>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</si>
  <si>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</si>
  <si>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</si>
  <si>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</si>
  <si>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</si>
  <si>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</si>
  <si>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</si>
  <si>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</si>
  <si>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</si>
  <si>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</si>
  <si>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</si>
  <si>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</si>
  <si>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</si>
  <si>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</si>
  <si>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</si>
  <si>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</si>
  <si>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</si>
  <si>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</si>
  <si>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</si>
  <si>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</si>
  <si>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</si>
  <si>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</si>
  <si>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</si>
  <si>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</si>
  <si>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</si>
  <si>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</si>
  <si>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</si>
  <si>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</si>
  <si>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</si>
  <si>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</si>
  <si>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</si>
  <si>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</si>
  <si>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</si>
  <si>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</si>
  <si>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</si>
  <si>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</si>
  <si>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</si>
  <si>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</si>
  <si>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</si>
  <si>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</si>
  <si>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</si>
  <si>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</si>
  <si>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</si>
  <si>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</si>
  <si>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</si>
  <si>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</si>
  <si>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</si>
  <si>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</si>
  <si>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</si>
  <si>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</si>
  <si>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</si>
  <si>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</si>
  <si>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</si>
  <si>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</si>
  <si>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</si>
  <si>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</si>
  <si>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</si>
  <si>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</si>
  <si>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</si>
  <si>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</si>
  <si>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</si>
  <si>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</si>
  <si>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</si>
  <si>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</si>
  <si>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</si>
  <si>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</si>
  <si>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</si>
  <si>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</si>
  <si>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</si>
  <si>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</si>
  <si>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</si>
  <si>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</si>
  <si>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</si>
  <si>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</si>
  <si>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</si>
  <si>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</si>
  <si>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</si>
  <si>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</si>
  <si>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</si>
  <si>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</si>
  <si>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</si>
  <si>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</si>
  <si>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</si>
  <si>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</si>
  <si>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</si>
  <si>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</si>
  <si>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</si>
  <si>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</si>
  <si>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</si>
  <si>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</si>
  <si>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</si>
  <si>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</si>
  <si>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</si>
  <si>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</si>
  <si>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</si>
  <si>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</si>
  <si>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</si>
  <si>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</si>
  <si>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</si>
  <si>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</si>
  <si>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</si>
  <si>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</si>
  <si>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</si>
  <si>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</si>
  <si>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</si>
  <si>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</si>
  <si>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</si>
  <si>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</si>
  <si>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</si>
  <si>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</si>
  <si>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</si>
  <si>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</si>
  <si>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</si>
  <si>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</si>
  <si>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</si>
  <si>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</si>
  <si>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</si>
  <si>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</si>
  <si>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</si>
  <si>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</si>
  <si>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</si>
  <si>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</si>
  <si>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</si>
  <si>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</si>
  <si>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</si>
  <si>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</si>
  <si>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</si>
  <si>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</si>
  <si>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</si>
  <si>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</si>
  <si>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</si>
  <si>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</si>
  <si>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</si>
  <si>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</si>
  <si>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</si>
  <si>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</si>
  <si>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</si>
  <si>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</si>
  <si>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</si>
  <si>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</si>
  <si>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</si>
  <si>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</si>
  <si>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</si>
  <si>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</si>
  <si>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</si>
  <si>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</si>
  <si>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</si>
  <si>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</si>
  <si>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</si>
  <si>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</si>
  <si>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</si>
  <si>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</si>
  <si>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</si>
  <si>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</si>
  <si>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</si>
  <si>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</si>
  <si>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</si>
  <si>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</si>
  <si>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</si>
  <si>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</si>
  <si>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</si>
  <si>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</si>
  <si>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</si>
  <si>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</si>
  <si>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</si>
  <si>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</si>
  <si>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</si>
  <si>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</si>
  <si>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</si>
  <si>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</si>
  <si>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</si>
  <si>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</si>
  <si>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</si>
  <si>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</si>
  <si>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</si>
  <si>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</si>
  <si>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</si>
  <si>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</si>
  <si>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</si>
  <si>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</si>
  <si>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</si>
  <si>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</si>
  <si>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</si>
  <si>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</si>
  <si>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</si>
  <si>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</si>
  <si>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</si>
  <si>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</si>
  <si>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</si>
  <si>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</si>
  <si>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</si>
  <si>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</si>
  <si>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</si>
  <si>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</si>
  <si>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</si>
  <si>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</si>
  <si>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</si>
  <si>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</si>
  <si>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</si>
  <si>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</si>
  <si>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</si>
  <si>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</si>
  <si>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</si>
  <si>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</si>
  <si>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</si>
  <si>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</si>
  <si>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</si>
  <si>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</si>
  <si>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</si>
  <si>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</si>
  <si>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</si>
  <si>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</si>
  <si>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</si>
  <si>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</si>
  <si>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</si>
  <si>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</si>
  <si>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</si>
  <si>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</si>
  <si>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</si>
  <si>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</si>
  <si>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</si>
  <si>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</si>
  <si>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</si>
  <si>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</si>
  <si>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</si>
  <si>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</si>
  <si>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</si>
  <si>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</si>
  <si>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</si>
  <si>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</si>
  <si>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</si>
  <si>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</si>
  <si>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</si>
  <si>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</si>
  <si>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</si>
  <si>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</si>
  <si>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</si>
  <si>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</si>
  <si>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</si>
  <si>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</si>
  <si>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</si>
  <si>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</si>
  <si>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</si>
  <si>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</si>
  <si>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</si>
  <si>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</si>
  <si>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</si>
  <si>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</si>
  <si>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</si>
  <si>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</si>
  <si>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</si>
  <si>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</si>
  <si>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</si>
  <si>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</si>
  <si>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</si>
  <si>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</si>
  <si>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</si>
  <si>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</si>
  <si>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</si>
  <si>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</si>
  <si>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</si>
  <si>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</si>
  <si>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</si>
  <si>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</si>
  <si>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</si>
  <si>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</si>
  <si>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</si>
  <si>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</si>
  <si>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</si>
  <si>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</si>
  <si>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</si>
  <si>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</si>
  <si>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</si>
  <si>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</si>
  <si>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</si>
  <si>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</si>
  <si>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</si>
  <si>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</si>
  <si>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</si>
  <si>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</si>
  <si>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</si>
  <si>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</si>
  <si>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</si>
  <si>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</si>
  <si>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</si>
  <si>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</si>
  <si>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</si>
  <si>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</si>
  <si>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</si>
  <si>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</si>
  <si>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</si>
  <si>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</si>
  <si>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</si>
  <si>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</si>
  <si>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</si>
  <si>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</si>
  <si>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</si>
  <si>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</si>
  <si>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</si>
  <si>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</si>
  <si>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</si>
  <si>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</si>
  <si>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</si>
  <si>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</si>
  <si>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</si>
  <si>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</si>
  <si>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</si>
  <si>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</si>
  <si>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</si>
  <si>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</si>
  <si>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</si>
  <si>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</si>
  <si>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</si>
  <si>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</si>
  <si>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</si>
  <si>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</si>
  <si>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</si>
  <si>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</si>
  <si>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</si>
  <si>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</si>
  <si>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</si>
  <si>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</si>
  <si>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</si>
  <si>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</si>
  <si>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</si>
  <si>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</si>
  <si>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</si>
  <si>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</si>
  <si>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</si>
  <si>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</si>
  <si>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</si>
  <si>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</si>
  <si>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</si>
  <si>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</si>
  <si>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</si>
  <si>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</si>
  <si>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</si>
  <si>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</si>
  <si>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</si>
  <si>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</si>
  <si>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</si>
  <si>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</si>
  <si>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</si>
  <si>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</si>
  <si>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</si>
  <si>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</si>
  <si>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</si>
  <si>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</si>
  <si>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</si>
  <si>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</si>
  <si>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</si>
  <si>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</si>
  <si>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</si>
  <si>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</si>
  <si>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</si>
  <si>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</si>
  <si>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</si>
  <si>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</si>
  <si>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</si>
  <si>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</si>
  <si>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</si>
  <si>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</si>
  <si>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</si>
  <si>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</si>
  <si>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</si>
  <si>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</si>
  <si>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</si>
  <si>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</si>
  <si>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</si>
  <si>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</si>
  <si>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</si>
  <si>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</si>
  <si>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</si>
  <si>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</si>
  <si>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</si>
  <si>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</si>
  <si>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</si>
  <si>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</si>
  <si>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</si>
  <si>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</si>
  <si>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</si>
  <si>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</si>
  <si>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</si>
  <si>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</si>
  <si>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</si>
  <si>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</si>
  <si>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</si>
  <si>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</si>
  <si>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</si>
  <si>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</si>
  <si>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</si>
  <si>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</si>
  <si>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</si>
  <si>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</si>
  <si>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</si>
  <si>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</si>
  <si>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</si>
  <si>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</si>
  <si>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</si>
  <si>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</si>
  <si>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</si>
  <si>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</si>
  <si>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</si>
  <si>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</si>
  <si>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</si>
  <si>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</si>
  <si>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</si>
  <si>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</si>
  <si>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</si>
  <si>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</si>
  <si>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</si>
  <si>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</si>
  <si>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</si>
  <si>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</si>
  <si>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</si>
  <si>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</si>
  <si>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</si>
  <si>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</si>
  <si>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</si>
  <si>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</si>
  <si>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</si>
  <si>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</si>
  <si>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</si>
  <si>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</si>
  <si>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</si>
  <si>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</si>
  <si>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</si>
  <si>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</si>
  <si>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</si>
  <si>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</si>
  <si>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</si>
  <si>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</si>
  <si>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</si>
  <si>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</si>
  <si>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</si>
  <si>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</si>
  <si>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</si>
  <si>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</si>
  <si>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</si>
  <si>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</si>
  <si>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</si>
  <si>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</si>
  <si>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</si>
  <si>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</si>
  <si>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</si>
  <si>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</si>
  <si>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</si>
  <si>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</si>
  <si>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</si>
  <si>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</si>
  <si>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</si>
  <si>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</si>
  <si>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</si>
  <si>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</si>
  <si>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</si>
  <si>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</si>
  <si>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</si>
  <si>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</si>
  <si>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</si>
  <si>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</si>
  <si>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</si>
  <si>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</si>
  <si>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</si>
  <si>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</si>
  <si>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</si>
  <si>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</si>
  <si>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</si>
  <si>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</si>
  <si>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</si>
  <si>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</si>
  <si>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</si>
  <si>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</si>
  <si>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</si>
  <si>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</si>
  <si>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</si>
  <si>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</si>
  <si>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</si>
  <si>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</si>
  <si>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</si>
  <si>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</si>
  <si>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</si>
  <si>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</si>
  <si>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</si>
  <si>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</si>
  <si>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</si>
  <si>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</si>
  <si>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</si>
  <si>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</si>
  <si>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</si>
  <si>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</si>
  <si>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</si>
  <si>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</si>
  <si>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</si>
  <si>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</si>
  <si>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</si>
  <si>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</si>
  <si>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</si>
  <si>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</si>
  <si>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</si>
  <si>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</si>
  <si>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</si>
  <si>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</si>
  <si>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</si>
  <si>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</si>
  <si>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</si>
  <si>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</si>
  <si>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</si>
  <si>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</si>
  <si>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</si>
  <si>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</si>
  <si>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</si>
  <si>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</si>
  <si>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</si>
  <si>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</si>
  <si>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</si>
  <si>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</si>
  <si>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</si>
  <si>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</si>
  <si>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</si>
  <si>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</si>
  <si>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</si>
  <si>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</si>
  <si>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</si>
  <si>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</si>
  <si>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</si>
  <si>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</si>
  <si>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</si>
  <si>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</si>
  <si>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</si>
  <si>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</si>
  <si>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</si>
  <si>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</si>
  <si>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</si>
  <si>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</si>
  <si>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</si>
  <si>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</si>
  <si>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</si>
  <si>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</si>
  <si>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</si>
  <si>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</si>
  <si>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</si>
  <si>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</si>
  <si>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</si>
  <si>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</si>
  <si>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</si>
  <si>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</si>
  <si>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</si>
  <si>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</si>
  <si>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</si>
  <si>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</si>
  <si>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</si>
  <si>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</si>
  <si>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</si>
  <si>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</si>
  <si>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</si>
  <si>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</si>
  <si>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</si>
  <si>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</si>
  <si>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</si>
  <si>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</si>
  <si>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</si>
  <si>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</si>
  <si>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</si>
  <si>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</si>
  <si>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</si>
  <si>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</si>
  <si>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</si>
  <si>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</si>
  <si>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</si>
  <si>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</si>
  <si>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</si>
  <si>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</si>
  <si>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</si>
  <si>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</si>
  <si>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</si>
  <si>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</si>
  <si>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</si>
  <si>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</si>
  <si>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</si>
  <si>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</si>
  <si>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</si>
  <si>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</si>
  <si>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</si>
  <si>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</si>
  <si>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</si>
  <si>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</si>
  <si>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</si>
  <si>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</si>
  <si>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</si>
  <si>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</si>
  <si>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</si>
  <si>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</si>
  <si>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</si>
  <si>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</si>
  <si>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</si>
  <si>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</si>
  <si>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</si>
  <si>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</si>
  <si>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</si>
  <si>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</si>
  <si>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</si>
  <si>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</si>
  <si>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</si>
  <si>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</si>
  <si>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</si>
  <si>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</si>
  <si>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</si>
  <si>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</si>
  <si>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</si>
  <si>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</si>
  <si>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</si>
  <si>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</si>
  <si>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</si>
  <si>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</si>
  <si>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</si>
  <si>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</si>
  <si>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</si>
  <si>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</si>
  <si>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</si>
  <si>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</si>
  <si>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</si>
  <si>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</si>
  <si>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</si>
  <si>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</si>
  <si>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</si>
  <si>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</si>
  <si>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</si>
  <si>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</si>
  <si>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</si>
  <si>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</si>
  <si>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</si>
  <si>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</si>
  <si>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</si>
  <si>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</si>
  <si>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</si>
  <si>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</si>
  <si>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</si>
  <si>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</si>
  <si>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</si>
  <si>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</si>
  <si>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</si>
  <si>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</si>
  <si>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</si>
  <si>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</si>
  <si>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</si>
  <si>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</si>
  <si>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</si>
  <si>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</si>
  <si>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</si>
  <si>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</si>
  <si>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</si>
  <si>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</si>
  <si>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</si>
  <si>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</si>
  <si>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</si>
  <si>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</si>
  <si>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</si>
  <si>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</si>
  <si>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</si>
  <si>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</si>
  <si>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</si>
  <si>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</si>
  <si>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</si>
  <si>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</si>
  <si>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</si>
  <si>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</si>
  <si>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</si>
  <si>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</si>
  <si>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</si>
  <si>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</si>
  <si>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</si>
  <si>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</si>
  <si>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</si>
  <si>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</si>
  <si>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</si>
  <si>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</si>
  <si>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</si>
  <si>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</si>
  <si>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</si>
  <si>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</si>
  <si>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</si>
  <si>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</si>
  <si>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</si>
  <si>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</si>
  <si>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</si>
  <si>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</si>
  <si>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</si>
  <si>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</si>
  <si>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</si>
  <si>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</si>
  <si>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</si>
  <si>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</si>
  <si>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</si>
  <si>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</si>
  <si>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</si>
  <si>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</si>
  <si>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</si>
  <si>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</si>
  <si>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</si>
  <si>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</si>
  <si>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</si>
  <si>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</si>
  <si>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</si>
  <si>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</si>
  <si>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</si>
  <si>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</si>
  <si>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</si>
  <si>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</si>
  <si>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</si>
  <si>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</si>
  <si>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</si>
  <si>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</si>
  <si>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</si>
  <si>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</si>
  <si>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</si>
  <si>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</si>
  <si>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</si>
  <si>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</si>
  <si>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</si>
  <si>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</si>
  <si>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</si>
  <si>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</si>
  <si>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</si>
  <si>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</si>
  <si>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</si>
  <si>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</si>
  <si>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</si>
  <si>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</si>
  <si>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</si>
  <si>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</si>
  <si>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</si>
  <si>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</si>
  <si>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</si>
  <si>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</si>
  <si>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</si>
  <si>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</si>
  <si>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</si>
  <si>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</si>
  <si>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</si>
  <si>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</si>
  <si>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</si>
  <si>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</si>
  <si>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</si>
  <si>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</si>
  <si>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</si>
  <si>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</si>
  <si>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</si>
  <si>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</si>
  <si>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</si>
  <si>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</si>
  <si>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</si>
  <si>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</si>
  <si>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</si>
  <si>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</si>
  <si>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</si>
  <si>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</si>
  <si>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</si>
  <si>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</si>
  <si>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</si>
  <si>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</si>
  <si>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</si>
  <si>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</si>
  <si>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</si>
  <si>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</si>
  <si>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</si>
  <si>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</si>
  <si>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</si>
  <si>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</si>
  <si>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</si>
  <si>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</si>
  <si>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</si>
  <si>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</si>
  <si>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</si>
  <si>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</si>
  <si>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</si>
  <si>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</si>
  <si>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</si>
  <si>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</si>
  <si>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</si>
  <si>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</si>
  <si>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</si>
  <si>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</si>
  <si>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</si>
  <si>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</si>
  <si>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</si>
  <si>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</si>
  <si>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</si>
  <si>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</si>
  <si>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</si>
  <si>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</si>
  <si>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</si>
  <si>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</si>
  <si>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</si>
  <si>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</si>
  <si>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</si>
  <si>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</si>
  <si>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</si>
  <si>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</si>
  <si>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</si>
  <si>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</si>
  <si>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</si>
  <si>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</si>
  <si>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</si>
  <si>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</si>
  <si>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</si>
  <si>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</si>
  <si>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</si>
  <si>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</si>
  <si>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</si>
  <si>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</si>
  <si>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</si>
  <si>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</si>
  <si>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</si>
  <si>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</si>
  <si>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</si>
  <si>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</si>
  <si>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</si>
  <si>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</si>
  <si>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</si>
  <si>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</si>
  <si>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</si>
  <si>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</si>
  <si>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</si>
  <si>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</si>
  <si>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</si>
  <si>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</si>
  <si>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</si>
  <si>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</si>
  <si>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</si>
  <si>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</si>
  <si>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</si>
  <si>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</si>
  <si>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</si>
  <si>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</si>
  <si>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</si>
  <si>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</si>
  <si>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</si>
  <si>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</si>
  <si>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</si>
  <si>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</si>
  <si>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</si>
  <si>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</si>
  <si>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</si>
  <si>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</si>
  <si>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</si>
  <si>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</si>
  <si>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</si>
  <si>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</si>
  <si>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</si>
  <si>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</si>
  <si>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</si>
  <si>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</si>
  <si>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</si>
  <si>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</si>
  <si>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</si>
  <si>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</si>
  <si>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</si>
  <si>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</si>
  <si>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</si>
  <si>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</si>
  <si>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</si>
  <si>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</si>
  <si>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</si>
  <si>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</si>
  <si>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</si>
  <si>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</si>
  <si>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</si>
  <si>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</si>
  <si>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</si>
  <si>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</si>
  <si>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</si>
  <si>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</si>
  <si>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</si>
  <si>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</si>
  <si>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</si>
  <si>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</si>
  <si>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</si>
  <si>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</si>
  <si>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</si>
  <si>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</si>
  <si>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</si>
  <si>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</si>
  <si>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</si>
  <si>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</si>
  <si>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</si>
  <si>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</si>
  <si>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</si>
  <si>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</si>
  <si>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</si>
  <si>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</si>
  <si>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</si>
  <si>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</si>
  <si>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</si>
  <si>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</si>
  <si>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</si>
  <si>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</si>
  <si>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</si>
  <si>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</si>
  <si>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</si>
  <si>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</si>
  <si>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</si>
  <si>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</si>
  <si>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</si>
  <si>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</si>
  <si>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</si>
  <si>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</si>
  <si>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</si>
  <si>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</si>
  <si>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</si>
  <si>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</si>
  <si>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</si>
  <si>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</si>
  <si>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</si>
  <si>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</si>
  <si>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</si>
  <si>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</si>
  <si>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</si>
  <si>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</si>
  <si>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</si>
  <si>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</si>
  <si>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</si>
  <si>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</si>
  <si>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</si>
  <si>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</si>
  <si>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</si>
  <si>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</si>
  <si>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</si>
  <si>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</si>
  <si>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</si>
  <si>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</si>
  <si>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</si>
  <si>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</si>
  <si>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</si>
  <si>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</si>
  <si>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</si>
  <si>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</si>
  <si>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</si>
  <si>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</si>
  <si>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</si>
  <si>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</si>
  <si>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</si>
  <si>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</si>
  <si>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</si>
  <si>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</si>
  <si>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</si>
  <si>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</si>
  <si>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</si>
  <si>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</si>
  <si>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</si>
  <si>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</si>
  <si>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</si>
  <si>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</si>
  <si>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</si>
  <si>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</si>
  <si>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</si>
  <si>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</si>
  <si>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</si>
  <si>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</si>
  <si>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</si>
  <si>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</si>
  <si>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</si>
  <si>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</si>
  <si>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</si>
  <si>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</si>
  <si>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</si>
  <si>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</si>
  <si>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</si>
  <si>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</si>
  <si>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</si>
  <si>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</si>
  <si>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</si>
  <si>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</si>
  <si>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</si>
  <si>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</si>
  <si>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</si>
  <si>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</si>
  <si>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</si>
  <si>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</si>
  <si>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</si>
  <si>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</si>
  <si>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</si>
  <si>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</si>
  <si>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</si>
  <si>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</si>
  <si>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</si>
  <si>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</si>
  <si>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</si>
  <si>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</si>
  <si>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</si>
  <si>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</si>
  <si>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</si>
  <si>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</si>
  <si>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</si>
  <si>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</si>
  <si>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</si>
  <si>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</si>
  <si>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</si>
  <si>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</si>
  <si>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</si>
  <si>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</si>
  <si>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</si>
  <si>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</si>
  <si>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</si>
  <si>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</si>
  <si>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</si>
  <si>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</si>
  <si>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</si>
  <si>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</si>
  <si>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</si>
  <si>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</si>
  <si>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</si>
  <si>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</si>
  <si>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</si>
  <si>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</si>
  <si>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</si>
  <si>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</si>
  <si>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</si>
  <si>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</si>
  <si>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</si>
  <si>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</si>
  <si>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</si>
  <si>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</si>
  <si>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</si>
  <si>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</si>
  <si>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</si>
  <si>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</si>
  <si>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</si>
  <si>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</si>
  <si>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</si>
  <si>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</si>
  <si>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</si>
  <si>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</si>
  <si>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</si>
  <si>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</si>
  <si>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</si>
  <si>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</si>
  <si>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</si>
  <si>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</si>
  <si>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</si>
  <si>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</si>
  <si>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</si>
  <si>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</si>
  <si>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</si>
  <si>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</si>
  <si>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</si>
  <si>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</si>
  <si>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</si>
  <si>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</si>
  <si>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</si>
  <si>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</si>
  <si>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</si>
  <si>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</si>
  <si>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</si>
  <si>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</si>
  <si>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</si>
  <si>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</si>
  <si>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</si>
  <si>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</si>
  <si>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</si>
  <si>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</si>
  <si>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</si>
  <si>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</si>
  <si>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</si>
  <si>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</si>
  <si>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</si>
  <si>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</si>
  <si>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</si>
  <si>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</si>
  <si>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</si>
  <si>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</si>
  <si>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</si>
  <si>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</si>
  <si>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</si>
  <si>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</si>
  <si>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</si>
  <si>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</si>
  <si>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</si>
  <si>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</si>
  <si>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</si>
  <si>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</si>
  <si>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</si>
  <si>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</si>
  <si>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</si>
  <si>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</si>
  <si>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</si>
  <si>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</si>
  <si>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</si>
  <si>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</si>
  <si>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</si>
  <si>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</si>
  <si>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</si>
  <si>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</si>
  <si>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</si>
  <si>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</si>
  <si>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</si>
  <si>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</si>
  <si>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</si>
  <si>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</si>
  <si>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</si>
  <si>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</si>
  <si>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</si>
  <si>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</si>
  <si>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</si>
  <si>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</si>
  <si>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</si>
  <si>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</si>
  <si>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</si>
  <si>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</si>
  <si>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</si>
  <si>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</si>
  <si>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</si>
  <si>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</si>
  <si>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</si>
  <si>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</si>
  <si>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</si>
  <si>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</si>
  <si>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</si>
  <si>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</si>
  <si>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</si>
  <si>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</si>
  <si>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</si>
  <si>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</si>
  <si>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</si>
  <si>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</si>
  <si>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</si>
  <si>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</si>
  <si>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</si>
  <si>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</si>
  <si>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</si>
  <si>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</si>
  <si>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</si>
  <si>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</si>
  <si>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</si>
  <si>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</si>
  <si>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</si>
  <si>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</si>
  <si>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</si>
  <si>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</si>
  <si>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</si>
  <si>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</si>
  <si>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</si>
  <si>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</si>
  <si>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</si>
  <si>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</si>
  <si>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</si>
  <si>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</si>
  <si>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</si>
  <si>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</si>
  <si>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</si>
  <si>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</si>
  <si>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</si>
  <si>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</si>
  <si>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</si>
  <si>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</si>
  <si>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</si>
  <si>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</si>
  <si>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</si>
  <si>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</si>
  <si>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</si>
  <si>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</si>
  <si>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</si>
  <si>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</si>
  <si>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</si>
  <si>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</si>
  <si>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</si>
  <si>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</si>
  <si>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</si>
  <si>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</si>
  <si>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</si>
  <si>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</si>
  <si>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</si>
  <si>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</si>
  <si>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</si>
  <si>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</si>
  <si>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</si>
  <si>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</si>
  <si>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</si>
  <si>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</si>
  <si>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</si>
  <si>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</si>
  <si>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</si>
  <si>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</si>
  <si>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</si>
  <si>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</si>
  <si>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</si>
  <si>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</si>
  <si>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</si>
  <si>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</si>
  <si>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</si>
  <si>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</si>
  <si>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</si>
  <si>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</si>
  <si>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</si>
  <si>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</si>
  <si>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</si>
  <si>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</si>
  <si>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</si>
  <si>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</si>
  <si>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</si>
  <si>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</si>
  <si>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</si>
  <si>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</si>
  <si>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</si>
  <si>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</si>
  <si>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</si>
  <si>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</si>
  <si>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</si>
  <si>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</si>
  <si>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</si>
  <si>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</si>
  <si>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</si>
  <si>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</si>
  <si>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</si>
  <si>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</si>
  <si>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</si>
  <si>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</si>
  <si>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</si>
  <si>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</si>
  <si>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</si>
  <si>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</si>
  <si>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</si>
  <si>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</si>
  <si>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</si>
  <si>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</si>
  <si>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</si>
  <si>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</si>
  <si>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</si>
  <si>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</si>
  <si>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</si>
  <si>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</si>
  <si>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</si>
  <si>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</si>
  <si>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</si>
  <si>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</si>
  <si>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</si>
  <si>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</si>
  <si>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</si>
  <si>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</si>
  <si>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</si>
  <si>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</si>
  <si>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</si>
  <si>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</si>
  <si>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</si>
  <si>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</si>
  <si>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</si>
  <si>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</si>
  <si>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</si>
  <si>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</si>
  <si>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</si>
  <si>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</si>
  <si>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</si>
  <si>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</si>
  <si>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</si>
  <si>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</si>
  <si>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</si>
  <si>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</si>
  <si>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</si>
  <si>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</si>
  <si>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</si>
  <si>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</si>
  <si>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</si>
  <si>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</si>
  <si>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</si>
  <si>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</si>
  <si>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</si>
  <si>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</si>
  <si>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</si>
  <si>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</si>
  <si>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</si>
  <si>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</si>
  <si>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</si>
  <si>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</si>
  <si>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</si>
  <si>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</si>
  <si>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</si>
  <si>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</si>
  <si>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</si>
  <si>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</si>
  <si>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</si>
  <si>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</si>
  <si>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</si>
  <si>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</si>
  <si>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</si>
  <si>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</si>
  <si>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</si>
  <si>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</si>
  <si>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</si>
  <si>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</si>
  <si>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</si>
  <si>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</si>
  <si>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</si>
  <si>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</si>
  <si>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</si>
  <si>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</si>
  <si>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</si>
  <si>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</si>
  <si>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</si>
  <si>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</si>
  <si>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</si>
  <si>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</si>
  <si>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</si>
  <si>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</si>
  <si>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</si>
  <si>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</si>
  <si>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</si>
  <si>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</si>
  <si>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</si>
  <si>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</si>
  <si>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</si>
  <si>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</si>
  <si>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</si>
  <si>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</si>
  <si>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</si>
  <si>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</si>
  <si>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</si>
  <si>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</si>
  <si>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</si>
  <si>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</si>
  <si>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</si>
  <si>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</si>
  <si>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</si>
  <si>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</si>
  <si>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</si>
  <si>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</si>
  <si>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</si>
  <si>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</si>
  <si>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</si>
  <si>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</si>
  <si>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</si>
  <si>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</si>
  <si>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</si>
  <si>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</si>
  <si>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</si>
  <si>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</si>
  <si>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</si>
  <si>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</si>
  <si>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</si>
  <si>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</si>
  <si>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</si>
  <si>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</si>
  <si>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</si>
  <si>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</si>
  <si>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</si>
  <si>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</si>
  <si>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</si>
  <si>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</si>
  <si>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</si>
  <si>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</si>
  <si>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</si>
  <si>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</si>
  <si>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</si>
  <si>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</si>
  <si>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</si>
  <si>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</si>
  <si>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</si>
  <si>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</si>
  <si>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</si>
  <si>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</si>
  <si>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</si>
  <si>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</si>
  <si>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</si>
  <si>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</si>
  <si>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</si>
  <si>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</si>
  <si>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</si>
  <si>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</si>
  <si>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</si>
  <si>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</si>
  <si>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</si>
  <si>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</si>
  <si>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</si>
  <si>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</si>
  <si>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</si>
  <si>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</si>
  <si>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</si>
  <si>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</si>
  <si>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</si>
  <si>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</si>
  <si>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</si>
  <si>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</si>
  <si>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</si>
  <si>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</si>
  <si>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</si>
  <si>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</si>
  <si>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</si>
  <si>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</si>
  <si>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</si>
  <si>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</si>
  <si>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</si>
  <si>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</si>
  <si>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</si>
  <si>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</si>
  <si>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</si>
  <si>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</si>
  <si>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</si>
  <si>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</si>
  <si>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</si>
  <si>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</si>
  <si>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</si>
  <si>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</si>
  <si>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</si>
  <si>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</si>
  <si>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</si>
  <si>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</si>
  <si>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</si>
  <si>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</si>
  <si>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</si>
  <si>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</si>
  <si>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</si>
  <si>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</si>
  <si>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</si>
  <si>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</si>
  <si>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</si>
  <si>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</si>
  <si>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</si>
  <si>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</si>
  <si>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</si>
  <si>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</si>
  <si>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</si>
  <si>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</si>
  <si>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</si>
  <si>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</si>
  <si>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</si>
  <si>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</si>
  <si>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</si>
  <si>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</si>
  <si>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</si>
  <si>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</si>
  <si>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</si>
  <si>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</si>
  <si>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</si>
  <si>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</si>
  <si>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</si>
  <si>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</si>
  <si>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</si>
  <si>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</si>
  <si>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</si>
  <si>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</si>
  <si>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</si>
  <si>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</si>
  <si>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</si>
  <si>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</si>
  <si>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</si>
  <si>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</si>
  <si>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</si>
  <si>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</si>
  <si>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</si>
  <si>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</si>
  <si>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</si>
  <si>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</si>
  <si>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</si>
  <si>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</si>
  <si>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</si>
  <si>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</si>
  <si>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</si>
  <si>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</si>
  <si>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</si>
  <si>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</si>
  <si>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</si>
  <si>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</si>
  <si>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</si>
  <si>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</si>
  <si>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</si>
  <si>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</si>
  <si>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</si>
  <si>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</si>
  <si>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</si>
  <si>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</si>
  <si>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</si>
  <si>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</si>
  <si>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</si>
  <si>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</si>
  <si>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</si>
  <si>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</si>
  <si>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</si>
  <si>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</si>
  <si>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</si>
  <si>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</si>
  <si>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</si>
  <si>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</si>
  <si>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</si>
  <si>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</si>
  <si>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</si>
  <si>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</si>
  <si>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</si>
  <si>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</si>
  <si>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</si>
  <si>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</si>
  <si>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</si>
  <si>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</si>
  <si>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</si>
  <si>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</si>
  <si>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</si>
  <si>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</si>
  <si>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</si>
  <si>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</si>
  <si>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</si>
  <si>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</si>
  <si>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</si>
  <si>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</si>
  <si>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</si>
  <si>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</si>
  <si>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</si>
  <si>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</si>
  <si>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</si>
  <si>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</si>
  <si>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</si>
  <si>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</si>
  <si>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</si>
  <si>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</si>
  <si>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</si>
  <si>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</si>
  <si>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</si>
  <si>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</si>
  <si>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</si>
  <si>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</si>
  <si>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</si>
  <si>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</si>
  <si>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</si>
  <si>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</si>
  <si>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</si>
  <si>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</si>
  <si>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</si>
  <si>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</si>
  <si>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</si>
  <si>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</si>
  <si>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</si>
  <si>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</si>
  <si>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</si>
  <si>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</si>
  <si>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</si>
  <si>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</si>
  <si>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</si>
  <si>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</si>
  <si>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</si>
  <si>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</si>
  <si>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</si>
  <si>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</si>
  <si>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</si>
  <si>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</si>
  <si>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</si>
  <si>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</si>
  <si>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</si>
  <si>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</si>
  <si>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</si>
  <si>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</si>
  <si>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</si>
  <si>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</si>
  <si>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</si>
  <si>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</si>
  <si>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</si>
  <si>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</si>
  <si>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</si>
  <si>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</si>
  <si>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</si>
  <si>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</si>
  <si>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</si>
  <si>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</si>
  <si>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</si>
  <si>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</si>
  <si>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</si>
  <si>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</si>
  <si>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</si>
  <si>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</si>
  <si>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</si>
  <si>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</si>
  <si>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</si>
  <si>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</si>
  <si>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</si>
  <si>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</si>
  <si>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</si>
  <si>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</si>
  <si>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</si>
  <si>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</si>
  <si>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</si>
  <si>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</si>
  <si>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</si>
  <si>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</si>
  <si>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</si>
  <si>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</si>
  <si>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</si>
  <si>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</si>
  <si>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</si>
  <si>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</si>
  <si>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</si>
  <si>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</si>
  <si>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</si>
  <si>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</si>
  <si>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</si>
  <si>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</si>
  <si>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</si>
  <si>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</si>
  <si>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</si>
  <si>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</si>
  <si>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</si>
  <si>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</si>
  <si>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</si>
  <si>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</si>
  <si>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</si>
  <si>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</si>
  <si>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</si>
  <si>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</si>
  <si>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</si>
  <si>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</si>
  <si>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</si>
  <si>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</si>
  <si>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</si>
  <si>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</si>
  <si>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</si>
  <si>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</si>
  <si>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</si>
  <si>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</si>
  <si>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</si>
  <si>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</si>
  <si>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</si>
  <si>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</si>
  <si>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</si>
  <si>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</si>
  <si>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</si>
  <si>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</si>
  <si>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</si>
  <si>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</si>
  <si>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</si>
  <si>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</si>
  <si>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</si>
  <si>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</si>
  <si>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</si>
  <si>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</si>
  <si>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</si>
  <si>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</si>
  <si>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</si>
  <si>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</si>
  <si>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</si>
  <si>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</si>
  <si>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</si>
  <si>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</si>
  <si>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</si>
  <si>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</si>
  <si>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</si>
  <si>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</si>
  <si>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</si>
  <si>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</si>
  <si>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</si>
  <si>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</si>
  <si>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</si>
  <si>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</si>
  <si>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</si>
  <si>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</si>
  <si>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</si>
  <si>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</si>
  <si>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</si>
  <si>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</si>
  <si>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</si>
  <si>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</si>
  <si>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</si>
  <si>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</si>
  <si>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</si>
  <si>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</si>
  <si>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</si>
  <si>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</si>
  <si>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</si>
  <si>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</si>
  <si>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</si>
  <si>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</si>
  <si>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</si>
  <si>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</si>
  <si>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</si>
  <si>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</si>
  <si>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</si>
  <si>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</si>
  <si>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</si>
  <si>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</si>
  <si>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</si>
  <si>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</si>
  <si>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</si>
  <si>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</si>
  <si>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</si>
  <si>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</si>
  <si>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</si>
  <si>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</si>
  <si>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</si>
  <si>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</si>
  <si>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</si>
  <si>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</si>
  <si>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</si>
  <si>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</si>
  <si>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</si>
  <si>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</si>
  <si>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</si>
  <si>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</si>
  <si>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</si>
  <si>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</si>
  <si>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</si>
  <si>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</si>
  <si>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</si>
  <si>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</si>
  <si>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</si>
  <si>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</si>
  <si>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</si>
  <si>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</si>
  <si>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</si>
  <si>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</si>
  <si>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</si>
  <si>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</si>
  <si>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</si>
  <si>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</si>
  <si>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</si>
  <si>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</si>
  <si>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</si>
  <si>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</si>
  <si>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</si>
  <si>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</si>
  <si>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</si>
  <si>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</si>
  <si>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</si>
  <si>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</si>
  <si>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</si>
  <si>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</si>
  <si>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</si>
  <si>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</si>
  <si>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</si>
  <si>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</si>
  <si>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</si>
  <si>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</si>
  <si>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</si>
  <si>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</si>
  <si>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</si>
  <si>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</si>
  <si>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</si>
  <si>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</si>
  <si>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</si>
  <si>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</si>
  <si>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</si>
  <si>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</si>
  <si>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</si>
  <si>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</si>
  <si>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</si>
  <si>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</si>
  <si>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</si>
  <si>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</si>
  <si>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</si>
  <si>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</si>
  <si>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</si>
  <si>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</si>
  <si>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</si>
  <si>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</si>
  <si>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</si>
  <si>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</si>
  <si>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</si>
  <si>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</si>
  <si>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</si>
  <si>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</si>
  <si>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</si>
  <si>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</si>
  <si>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</si>
  <si>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</si>
  <si>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</si>
  <si>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</si>
  <si>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</si>
  <si>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</si>
  <si>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</si>
  <si>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</si>
  <si>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</si>
  <si>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</si>
  <si>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</si>
  <si>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</si>
  <si>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</si>
  <si>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</si>
  <si>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</si>
  <si>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</si>
  <si>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</si>
  <si>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</si>
  <si>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</si>
  <si>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</si>
  <si>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</si>
  <si>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</si>
  <si>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</si>
  <si>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</si>
  <si>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</si>
  <si>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</si>
  <si>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</si>
  <si>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</si>
  <si>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</si>
  <si>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</si>
  <si>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</si>
  <si>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</si>
  <si>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</si>
  <si>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</si>
  <si>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</si>
  <si>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</si>
  <si>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</si>
  <si>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</si>
  <si>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</si>
  <si>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</si>
  <si>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</si>
  <si>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</si>
  <si>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</si>
  <si>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</si>
  <si>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</si>
  <si>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</si>
  <si>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</si>
  <si>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</si>
  <si>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</si>
  <si>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</si>
  <si>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</si>
  <si>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</si>
  <si>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</si>
  <si>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</si>
  <si>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</si>
  <si>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</si>
  <si>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</si>
  <si>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</si>
  <si>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</si>
  <si>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</si>
  <si>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</si>
  <si>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</si>
  <si>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</si>
  <si>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</si>
  <si>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</si>
  <si>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</si>
  <si>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</si>
  <si>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</si>
  <si>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</si>
  <si>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</si>
  <si>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</si>
  <si>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</si>
  <si>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</si>
  <si>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</si>
  <si>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</si>
  <si>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</si>
  <si>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</si>
  <si>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</si>
  <si>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</si>
  <si>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</si>
  <si>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</si>
  <si>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</si>
  <si>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</si>
  <si>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</si>
  <si>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</si>
  <si>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</si>
  <si>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</si>
  <si>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</si>
  <si>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</si>
  <si>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</si>
  <si>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</si>
  <si>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</si>
  <si>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</si>
  <si>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</si>
  <si>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</si>
  <si>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</si>
  <si>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</si>
  <si>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</si>
  <si>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</si>
  <si>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</si>
  <si>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</si>
  <si>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</si>
  <si>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</si>
  <si>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</si>
  <si>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</si>
  <si>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</si>
  <si>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</si>
  <si>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</si>
  <si>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</si>
  <si>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</si>
  <si>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</si>
  <si>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</si>
  <si>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</si>
  <si>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</si>
  <si>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</si>
  <si>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</si>
  <si>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</si>
  <si>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</si>
  <si>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</si>
  <si>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</si>
  <si>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</si>
  <si>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</si>
  <si>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</si>
  <si>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</si>
  <si>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</si>
  <si>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</si>
  <si>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</si>
  <si>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</si>
  <si>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</si>
  <si>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</si>
  <si>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</si>
  <si>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</si>
  <si>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</si>
  <si>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</si>
  <si>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</si>
  <si>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</si>
  <si>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</si>
  <si>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</si>
  <si>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</si>
  <si>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</si>
  <si>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</si>
  <si>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</si>
  <si>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</si>
  <si>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</si>
  <si>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</si>
  <si>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</si>
  <si>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</si>
  <si>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</si>
  <si>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</si>
  <si>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</si>
  <si>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</si>
  <si>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</si>
  <si>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</si>
  <si>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</si>
  <si>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</si>
  <si>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</si>
  <si>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</si>
  <si>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</si>
  <si>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</si>
  <si>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</si>
  <si>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</si>
  <si>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</si>
  <si>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</si>
  <si>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</si>
  <si>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</si>
  <si>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</si>
  <si>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</si>
  <si>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</si>
  <si>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</si>
  <si>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</si>
  <si>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</si>
  <si>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</si>
  <si>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</si>
  <si>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</si>
  <si>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</si>
  <si>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</si>
  <si>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</si>
  <si>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</si>
  <si>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</si>
  <si>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</si>
  <si>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</si>
  <si>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</si>
  <si>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</si>
  <si>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</si>
  <si>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</si>
  <si>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</si>
  <si>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</si>
  <si>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</si>
  <si>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</si>
  <si>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</si>
  <si>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</si>
  <si>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</si>
  <si>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</si>
  <si>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</si>
  <si>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</si>
  <si>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</si>
  <si>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</si>
  <si>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</si>
  <si>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</si>
  <si>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</si>
  <si>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</si>
  <si>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</si>
  <si>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</si>
  <si>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</si>
  <si>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</si>
  <si>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</si>
  <si>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</si>
  <si>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</si>
  <si>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</si>
  <si>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</si>
  <si>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</si>
  <si>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</si>
  <si>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</si>
  <si>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</si>
  <si>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</si>
  <si>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</si>
  <si>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</si>
  <si>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</si>
  <si>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</si>
  <si>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</si>
  <si>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</si>
  <si>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</si>
  <si>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</si>
  <si>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</si>
  <si>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</si>
  <si>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</si>
  <si>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</si>
  <si>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</si>
  <si>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</si>
  <si>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</si>
  <si>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</si>
  <si>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</si>
  <si>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</si>
  <si>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</si>
  <si>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</si>
  <si>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</si>
  <si>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</si>
  <si>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</si>
  <si>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</si>
  <si>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</si>
  <si>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</si>
  <si>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</si>
  <si>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</si>
  <si>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</si>
  <si>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</si>
  <si>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</si>
  <si>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</si>
  <si>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</si>
  <si>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</si>
  <si>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</si>
  <si>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</si>
  <si>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</si>
  <si>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</si>
  <si>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</si>
  <si>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</si>
  <si>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</si>
  <si>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</si>
  <si>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</si>
  <si>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</si>
  <si>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</si>
  <si>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</si>
  <si>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</si>
  <si>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</si>
  <si>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</si>
  <si>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</si>
  <si>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</si>
  <si>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</si>
  <si>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</si>
  <si>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</si>
  <si>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</si>
  <si>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</si>
  <si>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</si>
  <si>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</si>
  <si>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</si>
  <si>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</si>
  <si>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</si>
  <si>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</si>
  <si>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</si>
  <si>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</si>
  <si>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</si>
  <si>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</si>
  <si>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</si>
  <si>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</si>
  <si>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</si>
  <si>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</si>
  <si>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</si>
  <si>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</si>
  <si>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</si>
  <si>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</si>
  <si>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</si>
  <si>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</si>
  <si>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</si>
  <si>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</si>
  <si>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</si>
  <si>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</si>
  <si>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</si>
  <si>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</si>
  <si>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</si>
  <si>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</si>
  <si>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</si>
  <si>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</si>
  <si>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</si>
  <si>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</si>
  <si>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</si>
  <si>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</si>
  <si>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</si>
  <si>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</si>
  <si>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</si>
  <si>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</si>
  <si>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</si>
  <si>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</si>
  <si>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</si>
  <si>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</si>
  <si>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</si>
  <si>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</si>
  <si>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</si>
  <si>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</si>
  <si>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</si>
  <si>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</si>
  <si>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</si>
  <si>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</si>
  <si>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</si>
  <si>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</si>
  <si>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</si>
  <si>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</si>
  <si>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</si>
  <si>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</si>
  <si>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</si>
  <si>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</si>
  <si>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</si>
  <si>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</si>
  <si>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</si>
  <si>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</si>
  <si>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</si>
  <si>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</si>
  <si>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</si>
  <si>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</si>
  <si>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</si>
  <si>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</si>
  <si>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</si>
  <si>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</si>
  <si>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</si>
  <si>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</si>
  <si>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</si>
  <si>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</si>
  <si>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</si>
  <si>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</si>
  <si>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</si>
  <si>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</si>
  <si>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</si>
  <si>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</si>
  <si>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</si>
  <si>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</si>
  <si>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</si>
  <si>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</si>
  <si>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</si>
  <si>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</si>
  <si>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</si>
  <si>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</si>
  <si>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</si>
  <si>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</si>
  <si>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</si>
  <si>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</si>
  <si>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</si>
  <si>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</si>
  <si>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</si>
  <si>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</si>
  <si>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</si>
  <si>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</si>
  <si>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</si>
  <si>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</si>
  <si>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</si>
  <si>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</si>
  <si>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</si>
  <si>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</si>
  <si>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</si>
  <si>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</si>
  <si>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</si>
  <si>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</si>
  <si>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</si>
  <si>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</si>
  <si>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</si>
  <si>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</si>
  <si>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</si>
  <si>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</si>
  <si>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</si>
  <si>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</si>
  <si>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</si>
  <si>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</si>
  <si>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</si>
  <si>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</si>
  <si>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</si>
  <si>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</si>
  <si>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</si>
  <si>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</si>
  <si>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</si>
  <si>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</si>
  <si>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</si>
  <si>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</si>
  <si>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</si>
  <si>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</si>
  <si>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</si>
  <si>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</si>
  <si>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</si>
  <si>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</si>
  <si>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</si>
  <si>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</si>
  <si>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</si>
  <si>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</si>
  <si>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</si>
  <si>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</si>
  <si>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</si>
  <si>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</si>
  <si>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</si>
  <si>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</si>
  <si>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</si>
  <si>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</si>
  <si>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</si>
  <si>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</si>
  <si>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</si>
  <si>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</si>
  <si>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</si>
  <si>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</si>
  <si>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</si>
  <si>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</si>
  <si>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</si>
  <si>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</si>
  <si>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</si>
  <si>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</si>
  <si>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</si>
  <si>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</si>
  <si>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</si>
  <si>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</si>
  <si>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</si>
  <si>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</si>
  <si>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</si>
  <si>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</si>
  <si>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</si>
  <si>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</si>
  <si>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</si>
  <si>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</si>
  <si>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</si>
  <si>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</si>
  <si>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</si>
  <si>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</si>
  <si>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</si>
  <si>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</si>
  <si>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</si>
  <si>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</si>
  <si>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</si>
  <si>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</si>
  <si>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</si>
  <si>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</si>
  <si>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</si>
  <si>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</si>
  <si>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</si>
  <si>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</si>
  <si>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</si>
  <si>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</si>
  <si>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</si>
  <si>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</si>
  <si>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</si>
  <si>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</si>
  <si>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</si>
  <si>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</si>
  <si>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</si>
  <si>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</si>
  <si>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</si>
  <si>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</si>
  <si>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</si>
  <si>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</si>
  <si>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</si>
  <si>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</si>
  <si>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</si>
  <si>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</si>
  <si>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</si>
  <si>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</si>
  <si>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</si>
  <si>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</si>
  <si>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</si>
  <si>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</si>
  <si>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</si>
  <si>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</si>
  <si>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</si>
  <si>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</si>
  <si>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</si>
  <si>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</si>
  <si>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</si>
  <si>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</si>
  <si>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</si>
  <si>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</si>
  <si>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</si>
  <si>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</si>
  <si>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</si>
  <si>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</si>
  <si>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</si>
  <si>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</si>
  <si>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</si>
  <si>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</si>
  <si>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</si>
  <si>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</si>
  <si>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</si>
  <si>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</si>
  <si>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</si>
  <si>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</si>
  <si>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</si>
  <si>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</si>
  <si>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</si>
  <si>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</si>
  <si>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</si>
  <si>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</si>
  <si>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</si>
  <si>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</si>
  <si>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</si>
  <si>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</si>
  <si>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</si>
  <si>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</si>
  <si>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</si>
  <si>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</si>
  <si>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</si>
  <si>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</si>
  <si>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</si>
  <si>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</si>
  <si>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</si>
  <si>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</si>
  <si>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</si>
  <si>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</si>
  <si>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</si>
  <si>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</si>
  <si>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</si>
  <si>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</si>
  <si>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</si>
  <si>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</si>
  <si>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</si>
  <si>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</si>
  <si>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</si>
  <si>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</si>
  <si>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</si>
  <si>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</si>
  <si>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</si>
  <si>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</si>
  <si>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</si>
  <si>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</si>
  <si>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</si>
  <si>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</si>
  <si>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</si>
  <si>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</si>
  <si>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</si>
  <si>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</si>
  <si>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</si>
  <si>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</si>
  <si>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</si>
  <si>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</si>
  <si>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</si>
  <si>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</si>
  <si>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</si>
  <si>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</si>
  <si>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</si>
  <si>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</si>
  <si>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</si>
  <si>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</si>
  <si>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</si>
  <si>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</si>
  <si>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</si>
  <si>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</si>
  <si>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</si>
  <si>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</si>
  <si>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</si>
  <si>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</si>
  <si>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</si>
  <si>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</si>
  <si>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</si>
  <si>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</si>
  <si>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</si>
  <si>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</si>
  <si>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</si>
  <si>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</si>
  <si>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</si>
  <si>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</si>
  <si>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</si>
  <si>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</si>
  <si>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</si>
  <si>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</si>
  <si>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</si>
  <si>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</si>
  <si>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</si>
  <si>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</si>
  <si>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</si>
  <si>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</si>
  <si>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</si>
  <si>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</si>
  <si>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</si>
  <si>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</si>
  <si>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</si>
  <si>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</si>
  <si>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</si>
  <si>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</si>
  <si>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</si>
  <si>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</si>
  <si>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</si>
  <si>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</si>
  <si>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</si>
  <si>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</si>
  <si>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</si>
  <si>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</si>
  <si>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</si>
  <si>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</si>
  <si>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</si>
  <si>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</si>
  <si>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</si>
  <si>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</si>
  <si>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</si>
  <si>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</si>
  <si>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</si>
  <si>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</si>
  <si>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</si>
  <si>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</si>
  <si>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</si>
  <si>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</si>
  <si>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</si>
  <si>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</si>
  <si>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</si>
  <si>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</si>
  <si>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</si>
  <si>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</si>
  <si>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</si>
  <si>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</si>
  <si>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</si>
  <si>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</si>
  <si>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</si>
  <si>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</si>
  <si>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</si>
  <si>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</si>
  <si>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</si>
  <si>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</si>
  <si>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</si>
  <si>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</si>
  <si>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</si>
  <si>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</si>
  <si>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</si>
  <si>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</si>
  <si>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</si>
  <si>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</si>
  <si>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</si>
  <si>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</si>
  <si>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</si>
  <si>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</si>
  <si>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</si>
  <si>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</si>
  <si>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</si>
  <si>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</si>
  <si>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</si>
  <si>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</si>
  <si>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</si>
  <si>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</si>
  <si>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</si>
  <si>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</si>
  <si>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</si>
  <si>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</si>
  <si>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</si>
  <si>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</si>
  <si>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</si>
  <si>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</si>
  <si>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</si>
  <si>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</si>
  <si>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</si>
  <si>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</si>
  <si>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</si>
  <si>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</si>
  <si>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</si>
  <si>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</si>
  <si>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</si>
  <si>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</si>
  <si>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</si>
  <si>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</si>
  <si>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</si>
  <si>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</si>
  <si>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</si>
  <si>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</si>
  <si>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</si>
  <si>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</si>
  <si>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</si>
  <si>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</si>
  <si>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</si>
  <si>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</si>
  <si>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</si>
  <si>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</si>
  <si>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</si>
  <si>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</si>
  <si>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</si>
  <si>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</si>
  <si>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</si>
  <si>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</si>
  <si>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</si>
  <si>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</si>
  <si>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</si>
  <si>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</si>
  <si>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</si>
  <si>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</si>
  <si>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</si>
  <si>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</si>
  <si>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</si>
  <si>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</si>
  <si>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</si>
  <si>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</si>
  <si>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</si>
  <si>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</si>
  <si>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</si>
  <si>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</si>
  <si>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</si>
  <si>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</si>
  <si>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</si>
  <si>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</si>
  <si>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</si>
  <si>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</si>
  <si>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</si>
  <si>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</si>
  <si>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</si>
  <si>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</si>
  <si>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</si>
  <si>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</si>
  <si>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</si>
  <si>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</si>
  <si>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</si>
  <si>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</si>
  <si>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</si>
  <si>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</si>
  <si>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</si>
  <si>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</si>
  <si>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</si>
  <si>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</si>
  <si>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</si>
  <si>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</si>
  <si>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</si>
  <si>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</si>
  <si>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</si>
  <si>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</si>
  <si>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</si>
  <si>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</si>
  <si>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</si>
  <si>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</si>
  <si>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</si>
  <si>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</si>
  <si>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</si>
  <si>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</si>
  <si>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</si>
  <si>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</si>
  <si>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</si>
  <si>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</si>
  <si>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</si>
  <si>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</si>
  <si>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</si>
  <si>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</si>
  <si>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</si>
  <si>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</si>
  <si>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</si>
  <si>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</si>
  <si>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</si>
  <si>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</si>
  <si>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</si>
  <si>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</si>
  <si>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</si>
  <si>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</si>
  <si>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</si>
  <si>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</si>
  <si>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</si>
  <si>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</si>
  <si>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</si>
  <si>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</si>
  <si>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</si>
  <si>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</si>
  <si>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</si>
  <si>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</si>
  <si>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</si>
  <si>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</si>
  <si>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</si>
  <si>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</si>
  <si>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</si>
  <si>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</si>
  <si>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</si>
  <si>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</si>
  <si>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</si>
  <si>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</si>
  <si>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</si>
  <si>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</si>
  <si>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</si>
  <si>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</si>
  <si>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</si>
  <si>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</si>
  <si>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</si>
  <si>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</si>
  <si>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</si>
  <si>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</si>
  <si>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</si>
  <si>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</si>
  <si>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</si>
  <si>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</si>
  <si>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</si>
  <si>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</si>
  <si>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</si>
  <si>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</si>
  <si>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</si>
  <si>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</si>
  <si>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</si>
  <si>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</si>
  <si>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</si>
  <si>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</si>
  <si>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</si>
  <si>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</si>
  <si>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</si>
  <si>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</si>
  <si>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</si>
  <si>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</si>
  <si>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</si>
  <si>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</si>
  <si>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</si>
  <si>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</si>
  <si>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</si>
  <si>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</si>
  <si>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</si>
  <si>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</si>
  <si>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</si>
  <si>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</si>
  <si>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</si>
  <si>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</si>
  <si>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</si>
  <si>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</si>
  <si>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</si>
  <si>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</si>
  <si>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</si>
  <si>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</si>
  <si>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</si>
  <si>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</si>
  <si>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</si>
  <si>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</si>
  <si>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</si>
  <si>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</si>
  <si>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</si>
  <si>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</si>
  <si>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</si>
  <si>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</si>
  <si>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</si>
  <si>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</si>
  <si>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</si>
  <si>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</si>
  <si>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</si>
  <si>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</si>
  <si>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</si>
  <si>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</si>
  <si>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</si>
  <si>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</si>
  <si>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</si>
  <si>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</si>
  <si>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</si>
  <si>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</si>
  <si>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</si>
  <si>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</si>
  <si>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</si>
  <si>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</si>
  <si>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</si>
  <si>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</si>
  <si>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</si>
  <si>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</si>
  <si>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</si>
  <si>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</si>
  <si>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</si>
  <si>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</si>
  <si>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</si>
  <si>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</si>
  <si>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</si>
  <si>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</si>
  <si>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</si>
  <si>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</si>
  <si>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</si>
  <si>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</si>
  <si>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</si>
  <si>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</si>
  <si>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</si>
  <si>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</si>
  <si>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</si>
  <si>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</si>
  <si>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</si>
  <si>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</si>
  <si>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</si>
  <si>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</si>
  <si>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</si>
  <si>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</si>
  <si>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</si>
  <si>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</si>
  <si>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</si>
  <si>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</si>
  <si>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</si>
  <si>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</si>
  <si>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</si>
  <si>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</si>
  <si>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</si>
  <si>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</si>
  <si>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</si>
  <si>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</si>
  <si>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</si>
  <si>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</si>
  <si>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</si>
  <si>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</si>
  <si>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</si>
  <si>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</si>
  <si>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</si>
  <si>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</si>
  <si>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</si>
  <si>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</si>
  <si>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</si>
  <si>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</si>
  <si>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</si>
  <si>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</si>
  <si>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</si>
  <si>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</si>
  <si>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</si>
  <si>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</si>
  <si>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</si>
  <si>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</si>
  <si>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</si>
  <si>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</si>
  <si>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</si>
  <si>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</si>
  <si>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</si>
  <si>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</si>
  <si>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</si>
  <si>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</si>
  <si>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</si>
  <si>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</si>
  <si>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</si>
  <si>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</si>
  <si>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</si>
  <si>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</si>
  <si>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</si>
  <si>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</si>
  <si>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</si>
  <si>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</si>
  <si>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</si>
  <si>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</si>
  <si>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</si>
  <si>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</si>
  <si>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</si>
  <si>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</si>
  <si>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</si>
  <si>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</si>
  <si>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</si>
  <si>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</si>
  <si>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</si>
  <si>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</si>
  <si>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</si>
  <si>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</si>
  <si>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</si>
  <si>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</si>
  <si>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</si>
  <si>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</si>
  <si>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</si>
  <si>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</si>
  <si>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</si>
  <si>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</si>
  <si>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</si>
  <si>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</si>
  <si>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</si>
  <si>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</si>
  <si>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</si>
  <si>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</si>
  <si>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</si>
  <si>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</si>
  <si>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</si>
  <si>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</si>
  <si>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</si>
  <si>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</si>
  <si>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</si>
  <si>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</si>
  <si>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</si>
  <si>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</si>
  <si>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</si>
  <si>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</si>
  <si>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</si>
  <si>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</si>
  <si>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</si>
  <si>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</si>
  <si>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</si>
  <si>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</si>
  <si>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</si>
  <si>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</si>
  <si>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</si>
  <si>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</si>
  <si>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</si>
  <si>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</si>
  <si>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</si>
  <si>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</si>
  <si>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</si>
  <si>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</si>
  <si>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</si>
  <si>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</si>
  <si>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</si>
  <si>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</si>
  <si>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</si>
  <si>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</si>
  <si>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</si>
  <si>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</si>
  <si>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</si>
  <si>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</si>
  <si>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</si>
  <si>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</si>
  <si>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</si>
  <si>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</si>
  <si>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</si>
  <si>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</si>
  <si>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</si>
  <si>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</si>
  <si>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</si>
  <si>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</si>
  <si>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</si>
  <si>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</si>
  <si>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</si>
  <si>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</si>
  <si>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</si>
  <si>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</si>
  <si>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</si>
  <si>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</si>
  <si>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</si>
  <si>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</si>
  <si>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</si>
  <si>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</si>
  <si>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</si>
  <si>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</si>
  <si>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</si>
  <si>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</si>
  <si>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</si>
  <si>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</si>
  <si>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</si>
  <si>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</si>
  <si>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</si>
  <si>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</si>
  <si>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</si>
  <si>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</si>
  <si>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</si>
  <si>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</si>
  <si>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</si>
  <si>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</si>
  <si>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</si>
  <si>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</si>
  <si>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</si>
  <si>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</si>
  <si>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</si>
  <si>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</si>
  <si>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</si>
  <si>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</si>
  <si>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</si>
  <si>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</si>
  <si>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</si>
  <si>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</si>
  <si>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</si>
  <si>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</si>
  <si>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</si>
  <si>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</si>
  <si>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</si>
  <si>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</si>
  <si>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</si>
  <si>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</si>
  <si>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</si>
  <si>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</si>
  <si>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</si>
  <si>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</si>
  <si>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</si>
  <si>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</si>
  <si>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</si>
  <si>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</si>
  <si>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</si>
  <si>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</si>
  <si>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</si>
  <si>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</si>
  <si>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</si>
  <si>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</si>
  <si>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</si>
  <si>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</si>
  <si>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</si>
  <si>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</si>
  <si>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</si>
  <si>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</si>
  <si>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</si>
  <si>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</si>
  <si>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</si>
  <si>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</si>
  <si>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</si>
  <si>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</si>
  <si>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</si>
  <si>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</si>
  <si>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</si>
  <si>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</si>
  <si>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</si>
  <si>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</si>
  <si>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</si>
  <si>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</si>
  <si>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</si>
  <si>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</si>
  <si>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</si>
  <si>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</si>
  <si>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</si>
  <si>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</si>
  <si>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</si>
  <si>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</si>
  <si>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</si>
  <si>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</si>
  <si>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</si>
  <si>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</si>
  <si>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</si>
  <si>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</si>
  <si>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</si>
  <si>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</si>
  <si>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</si>
  <si>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</si>
  <si>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</si>
  <si>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</si>
  <si>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</si>
  <si>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</si>
  <si>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</si>
  <si>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</si>
  <si>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</si>
  <si>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</si>
  <si>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</si>
  <si>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</si>
  <si>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</si>
  <si>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</si>
  <si>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</si>
  <si>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</si>
  <si>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</si>
  <si>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</si>
  <si>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</si>
  <si>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</si>
  <si>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</si>
  <si>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</si>
  <si>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</si>
  <si>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</si>
  <si>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</si>
  <si>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</si>
  <si>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</si>
  <si>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</si>
  <si>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</si>
  <si>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</si>
  <si>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</si>
  <si>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</si>
  <si>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</si>
  <si>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</si>
  <si>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</si>
  <si>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</si>
  <si>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</si>
  <si>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</si>
  <si>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</si>
  <si>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</si>
  <si>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</si>
  <si>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</si>
  <si>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</si>
  <si>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</si>
  <si>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</si>
  <si>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</si>
  <si>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</si>
  <si>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</si>
  <si>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</si>
  <si>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</si>
  <si>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</si>
  <si>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</si>
  <si>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</si>
  <si>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</si>
  <si>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</si>
  <si>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</si>
  <si>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</si>
  <si>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</si>
  <si>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</si>
  <si>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</si>
  <si>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</si>
  <si>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</si>
  <si>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</si>
  <si>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</si>
  <si>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</si>
  <si>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</si>
  <si>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</si>
  <si>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</si>
  <si>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</si>
  <si>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</si>
  <si>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</si>
  <si>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</si>
  <si>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</si>
  <si>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</si>
  <si>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</si>
  <si>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</si>
  <si>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</si>
  <si>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</si>
  <si>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</si>
  <si>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</si>
  <si>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</si>
  <si>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</si>
  <si>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</si>
  <si>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</si>
  <si>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</si>
  <si>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</si>
  <si>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</si>
  <si>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</si>
  <si>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</si>
  <si>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</si>
  <si>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</si>
  <si>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</si>
  <si>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</si>
  <si>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</si>
  <si>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</si>
  <si>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</si>
  <si>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</si>
  <si>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</si>
  <si>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</si>
  <si>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</si>
  <si>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</si>
  <si>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</si>
  <si>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</si>
  <si>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</si>
  <si>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</si>
  <si>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</si>
  <si>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</si>
  <si>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</si>
  <si>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</si>
  <si>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</si>
  <si>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</si>
  <si>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</si>
  <si>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</si>
  <si>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</si>
  <si>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</si>
  <si>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</si>
  <si>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</si>
  <si>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</si>
  <si>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</si>
  <si>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</si>
  <si>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</si>
  <si>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</si>
  <si>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</si>
  <si>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</si>
  <si>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</si>
  <si>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</si>
  <si>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</si>
  <si>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</si>
  <si>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</si>
  <si>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</si>
  <si>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</si>
  <si>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</si>
  <si>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</si>
  <si>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</si>
  <si>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</si>
  <si>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</si>
  <si>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</si>
  <si>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</si>
  <si>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</si>
  <si>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</si>
  <si>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</si>
  <si>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</si>
  <si>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</si>
  <si>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</si>
  <si>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</si>
  <si>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</si>
  <si>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</si>
  <si>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</si>
  <si>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</si>
  <si>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</si>
  <si>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</si>
  <si>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</si>
  <si>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</si>
  <si>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</si>
  <si>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</si>
  <si>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</si>
  <si>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</si>
  <si>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</si>
  <si>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</si>
  <si>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</si>
  <si>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</si>
  <si>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</si>
  <si>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</si>
  <si>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</si>
  <si>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</si>
  <si>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</si>
  <si>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</si>
  <si>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</si>
  <si>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</si>
  <si>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</si>
  <si>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</si>
  <si>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</si>
  <si>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</si>
  <si>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</si>
  <si>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</si>
  <si>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</si>
  <si>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</si>
  <si>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</si>
  <si>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</si>
  <si>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</si>
  <si>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</si>
  <si>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</si>
  <si>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</si>
  <si>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</si>
  <si>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</si>
  <si>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</si>
  <si>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</si>
  <si>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</si>
  <si>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</si>
  <si>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</si>
  <si>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</si>
  <si>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</si>
  <si>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</si>
  <si>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</si>
  <si>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</si>
  <si>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</si>
  <si>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</si>
  <si>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</si>
  <si>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</si>
  <si>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</si>
  <si>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</si>
  <si>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</si>
  <si>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</si>
  <si>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</si>
  <si>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</si>
  <si>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</si>
  <si>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</si>
  <si>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</si>
  <si>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</si>
  <si>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</si>
  <si>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</si>
  <si>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</si>
  <si>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</si>
  <si>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</si>
  <si>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</si>
  <si>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</si>
  <si>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</si>
  <si>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</si>
  <si>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</si>
  <si>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</si>
  <si>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</si>
  <si>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</si>
  <si>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</si>
  <si>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</si>
  <si>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</si>
  <si>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</si>
  <si>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</si>
  <si>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</si>
  <si>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</si>
  <si>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</si>
  <si>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</si>
  <si>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</si>
  <si>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</si>
  <si>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</si>
  <si>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</si>
  <si>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</si>
  <si>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</si>
  <si>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</si>
  <si>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</si>
  <si>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</si>
  <si>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</si>
  <si>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</si>
  <si>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</si>
  <si>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</si>
  <si>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</si>
  <si>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</si>
  <si>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</si>
  <si>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</si>
  <si>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</si>
  <si>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</si>
  <si>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</si>
  <si>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</si>
  <si>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</si>
  <si>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</si>
  <si>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</si>
  <si>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</si>
  <si>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</si>
  <si>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</si>
  <si>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</si>
  <si>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</si>
  <si>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</si>
  <si>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</si>
  <si>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</si>
  <si>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</si>
  <si>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</si>
  <si>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</si>
  <si>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</si>
  <si>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</si>
  <si>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</si>
  <si>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</si>
  <si>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</si>
  <si>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</si>
  <si>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</si>
  <si>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</si>
  <si>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</si>
  <si>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</si>
  <si>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</si>
  <si>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</si>
  <si>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</si>
  <si>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</si>
  <si>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</si>
  <si>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</si>
  <si>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</si>
  <si>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</si>
  <si>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</si>
  <si>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</si>
  <si>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</si>
  <si>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</si>
  <si>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</si>
  <si>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</si>
  <si>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</si>
  <si>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</si>
  <si>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</si>
  <si>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</si>
  <si>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</si>
  <si>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</si>
  <si>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</si>
  <si>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</si>
  <si>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</si>
  <si>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</si>
  <si>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</si>
  <si>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</si>
  <si>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</si>
  <si>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</si>
  <si>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</si>
  <si>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</si>
  <si>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</si>
  <si>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</si>
  <si>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</si>
  <si>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</si>
  <si>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</si>
  <si>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</si>
  <si>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</si>
  <si>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</si>
  <si>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</si>
  <si>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</si>
  <si>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</si>
  <si>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</si>
  <si>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</si>
  <si>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</si>
  <si>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</si>
  <si>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</si>
  <si>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</si>
  <si>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</si>
  <si>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</si>
  <si>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</si>
  <si>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</si>
  <si>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</si>
  <si>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</si>
  <si>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</si>
  <si>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</si>
  <si>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</si>
  <si>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</si>
  <si>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</si>
  <si>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</si>
  <si>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</si>
  <si>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</si>
  <si>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</si>
  <si>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</si>
  <si>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</si>
  <si>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</si>
  <si>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</si>
  <si>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</si>
  <si>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</si>
  <si>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</si>
  <si>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</si>
  <si>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</si>
  <si>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</si>
  <si>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</si>
  <si>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</si>
  <si>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</si>
  <si>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</si>
  <si>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</si>
  <si>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</si>
  <si>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</si>
  <si>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</si>
  <si>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</si>
  <si>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</si>
  <si>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</si>
  <si>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</si>
  <si>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</si>
  <si>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</si>
  <si>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</si>
  <si>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</si>
  <si>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</si>
  <si>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</si>
  <si>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</si>
  <si>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</si>
  <si>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</si>
  <si>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</si>
  <si>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</si>
  <si>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</si>
  <si>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</si>
  <si>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</si>
  <si>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</si>
  <si>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</si>
  <si>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</si>
  <si>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</si>
  <si>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</si>
  <si>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</si>
  <si>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</si>
  <si>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</si>
  <si>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</si>
  <si>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</si>
  <si>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</si>
  <si>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</si>
  <si>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</si>
  <si>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</si>
  <si>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</si>
  <si>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</si>
  <si>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</si>
  <si>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</si>
  <si>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</si>
  <si>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</si>
  <si>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</si>
  <si>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</si>
  <si>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</si>
  <si>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</si>
  <si>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</si>
  <si>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</si>
  <si>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</si>
  <si>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</si>
  <si>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</si>
  <si>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</si>
  <si>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</si>
  <si>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</si>
  <si>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</si>
  <si>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</si>
  <si>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</si>
  <si>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</si>
  <si>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</si>
  <si>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</si>
  <si>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</si>
  <si>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</si>
  <si>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</si>
  <si>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</si>
  <si>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</si>
  <si>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</si>
  <si>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</si>
  <si>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</si>
  <si>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</si>
  <si>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</si>
  <si>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</si>
  <si>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</si>
  <si>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</si>
  <si>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</si>
  <si>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</si>
  <si>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</si>
  <si>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</si>
  <si>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</si>
  <si>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</si>
  <si>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</si>
  <si>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</si>
  <si>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</si>
  <si>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</si>
  <si>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</si>
  <si>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</si>
  <si>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</si>
  <si>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</si>
  <si>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</si>
  <si>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</si>
  <si>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</si>
  <si>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</si>
  <si>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</si>
  <si>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</si>
  <si>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</si>
  <si>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</si>
  <si>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</si>
  <si>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</si>
  <si>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</si>
  <si>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</si>
  <si>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</si>
  <si>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</si>
  <si>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</si>
  <si>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</si>
  <si>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</si>
  <si>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</si>
  <si>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</si>
  <si>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</si>
  <si>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</si>
  <si>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</si>
  <si>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</si>
  <si>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</si>
  <si>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</si>
  <si>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</si>
  <si>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</si>
  <si>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</si>
  <si>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</si>
  <si>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</si>
  <si>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</si>
  <si>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</si>
  <si>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</si>
  <si>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</si>
  <si>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</si>
  <si>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</si>
  <si>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</si>
  <si>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</si>
  <si>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</si>
  <si>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</si>
  <si>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</si>
  <si>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</si>
  <si>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</si>
  <si>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</si>
  <si>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</si>
  <si>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</si>
  <si>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</si>
  <si>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</si>
  <si>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</si>
  <si>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</si>
  <si>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</si>
  <si>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</si>
  <si>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</si>
  <si>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</si>
  <si>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</si>
  <si>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</si>
  <si>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</si>
  <si>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</si>
  <si>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</si>
  <si>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</si>
  <si>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</si>
  <si>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</si>
  <si>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</si>
  <si>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</si>
  <si>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</si>
  <si>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</si>
  <si>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</si>
  <si>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</si>
  <si>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</si>
  <si>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</si>
  <si>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</si>
  <si>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</si>
  <si>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</si>
  <si>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</si>
  <si>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</si>
  <si>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</si>
  <si>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</si>
  <si>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</si>
  <si>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</si>
  <si>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</si>
  <si>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</si>
  <si>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</si>
  <si>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</si>
  <si>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</si>
  <si>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</si>
  <si>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</si>
  <si>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</si>
  <si>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</si>
  <si>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</si>
  <si>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</si>
  <si>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</si>
  <si>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</si>
  <si>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</si>
  <si>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</si>
  <si>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</si>
  <si>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</si>
  <si>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</si>
  <si>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</si>
  <si>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</si>
  <si>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</si>
  <si>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</si>
  <si>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</si>
  <si>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</si>
  <si>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</si>
  <si>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</si>
  <si>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</si>
  <si>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</si>
  <si>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</si>
  <si>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</si>
  <si>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</si>
  <si>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</si>
  <si>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</si>
  <si>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</si>
  <si>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</si>
  <si>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</si>
  <si>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</si>
  <si>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</si>
  <si>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</si>
  <si>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</si>
  <si>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</si>
  <si>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</si>
  <si>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</si>
  <si>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</si>
  <si>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</si>
  <si>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</si>
  <si>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</si>
  <si>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</si>
  <si>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</si>
  <si>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</si>
  <si>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</si>
  <si>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</si>
  <si>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</si>
  <si>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</si>
  <si>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</si>
  <si>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</si>
  <si>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</si>
  <si>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</si>
  <si>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</si>
  <si>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</si>
  <si>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</si>
  <si>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</si>
  <si>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</si>
  <si>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</si>
  <si>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</si>
  <si>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</si>
  <si>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</si>
  <si>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</si>
  <si>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</si>
  <si>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</si>
  <si>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</si>
  <si>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</si>
  <si>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</si>
  <si>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</si>
  <si>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</si>
  <si>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</si>
  <si>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</si>
  <si>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</si>
  <si>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</si>
  <si>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</si>
  <si>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</si>
  <si>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</si>
  <si>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</si>
  <si>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</si>
  <si>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</si>
  <si>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</si>
  <si>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</si>
  <si>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</si>
  <si>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</si>
  <si>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</si>
  <si>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</si>
  <si>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</si>
  <si>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</si>
  <si>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</si>
  <si>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</si>
  <si>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</si>
  <si>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</si>
  <si>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</si>
  <si>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</si>
  <si>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</si>
  <si>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</si>
  <si>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</si>
  <si>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</si>
  <si>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</si>
  <si>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</si>
  <si>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</si>
  <si>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</si>
  <si>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</si>
  <si>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</si>
  <si>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</si>
  <si>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</si>
  <si>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</si>
  <si>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</si>
  <si>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</si>
  <si>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</si>
  <si>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</si>
  <si>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</si>
  <si>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</si>
  <si>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</si>
  <si>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</si>
  <si>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</si>
  <si>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</si>
  <si>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</si>
  <si>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</si>
  <si>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</si>
  <si>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</si>
  <si>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</si>
  <si>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</si>
  <si>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</si>
  <si>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</si>
  <si>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</si>
  <si>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</si>
  <si>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</si>
  <si>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</si>
  <si>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</si>
  <si>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</si>
  <si>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</si>
  <si>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</si>
  <si>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</si>
  <si>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</si>
  <si>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</si>
  <si>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</si>
  <si>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</si>
  <si>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</si>
  <si>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</si>
  <si>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</si>
  <si>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</si>
  <si>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</si>
  <si>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</si>
  <si>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</si>
  <si>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</si>
  <si>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</si>
  <si>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</si>
  <si>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</si>
  <si>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</si>
  <si>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</si>
  <si>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</si>
  <si>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</si>
  <si>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</si>
  <si>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</si>
  <si>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</si>
  <si>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</si>
  <si>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</si>
  <si>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</si>
  <si>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</si>
  <si>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</si>
  <si>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</si>
  <si>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</si>
  <si>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</si>
  <si>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</si>
  <si>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</si>
  <si>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</si>
  <si>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</si>
  <si>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</si>
  <si>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</si>
  <si>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</si>
  <si>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</si>
  <si>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</si>
  <si>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</si>
  <si>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</si>
  <si>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</si>
  <si>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</si>
  <si>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</si>
  <si>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</si>
  <si>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</si>
  <si>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</si>
  <si>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</si>
  <si>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</si>
  <si>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</si>
  <si>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</si>
  <si>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</si>
  <si>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</si>
  <si>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</si>
  <si>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</si>
  <si>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</si>
  <si>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</si>
  <si>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</si>
  <si>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</si>
  <si>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</si>
  <si>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</si>
  <si>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</si>
  <si>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</si>
  <si>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</si>
  <si>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</si>
  <si>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</si>
  <si>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</si>
  <si>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</si>
  <si>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</si>
  <si>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</si>
  <si>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</si>
  <si>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</si>
  <si>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</si>
  <si>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</si>
  <si>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</si>
  <si>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</si>
  <si>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</si>
  <si>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</si>
  <si>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</si>
  <si>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</si>
  <si>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</si>
  <si>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</si>
  <si>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</si>
  <si>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</si>
  <si>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</si>
  <si>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</si>
  <si>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</si>
  <si>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</si>
  <si>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</si>
  <si>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</si>
  <si>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</si>
  <si>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</si>
  <si>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</si>
  <si>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</si>
  <si>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</si>
  <si>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</si>
  <si>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</si>
  <si>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</si>
  <si>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</si>
  <si>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</si>
  <si>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</si>
  <si>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</si>
  <si>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</si>
  <si>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</si>
  <si>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</si>
  <si>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</si>
  <si>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</si>
  <si>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</si>
  <si>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</si>
  <si>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</si>
  <si>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</si>
  <si>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</si>
  <si>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</si>
  <si>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</si>
  <si>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</si>
  <si>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</si>
  <si>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</si>
  <si>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</si>
  <si>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</si>
  <si>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</si>
  <si>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</si>
  <si>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</si>
  <si>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</si>
  <si>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</si>
  <si>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</si>
  <si>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</si>
  <si>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</si>
  <si>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</si>
  <si>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</si>
  <si>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</si>
  <si>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</si>
  <si>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</si>
  <si>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</si>
  <si>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</si>
  <si>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</si>
  <si>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</si>
  <si>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</si>
  <si>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</si>
  <si>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</si>
  <si>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</si>
  <si>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</si>
  <si>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</si>
  <si>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</si>
  <si>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</si>
  <si>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</si>
  <si>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</si>
  <si>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</si>
  <si>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</si>
  <si>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</si>
  <si>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</si>
  <si>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</si>
  <si>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</si>
  <si>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</si>
  <si>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</si>
  <si>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</si>
  <si>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</si>
  <si>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</si>
  <si>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</si>
  <si>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</si>
  <si>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</si>
  <si>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</si>
  <si>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</si>
  <si>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</si>
  <si>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</si>
  <si>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</si>
  <si>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</si>
  <si>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</si>
  <si>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</si>
  <si>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</si>
  <si>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</si>
  <si>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</si>
  <si>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</si>
  <si>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</si>
  <si>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</si>
  <si>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</si>
  <si>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</si>
  <si>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</si>
  <si>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</si>
  <si>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</si>
  <si>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</si>
  <si>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</si>
  <si>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</si>
  <si>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</si>
  <si>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</si>
  <si>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</si>
  <si>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</si>
  <si>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</si>
  <si>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</si>
  <si>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</si>
  <si>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</si>
  <si>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</si>
  <si>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</si>
  <si>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</si>
  <si>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</si>
  <si>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</si>
  <si>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</si>
  <si>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</si>
  <si>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</si>
  <si>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</si>
  <si>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</si>
  <si>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</si>
  <si>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</si>
  <si>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</si>
  <si>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</si>
  <si>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</si>
  <si>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</si>
  <si>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</si>
  <si>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</si>
  <si>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</si>
  <si>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</si>
  <si>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</si>
  <si>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</si>
  <si>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</si>
  <si>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</si>
  <si>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</si>
  <si>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</si>
  <si>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</si>
  <si>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</si>
  <si>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</si>
  <si>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</si>
  <si>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</si>
  <si>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</si>
  <si>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</si>
  <si>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</si>
  <si>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</si>
  <si>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</si>
  <si>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</si>
  <si>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</si>
  <si>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</si>
  <si>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</si>
  <si>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</si>
  <si>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</si>
  <si>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</si>
  <si>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</si>
  <si>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</si>
  <si>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</si>
  <si>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</si>
  <si>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</si>
  <si>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</si>
  <si>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</si>
  <si>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</si>
  <si>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</si>
  <si>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</si>
  <si>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</si>
  <si>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</si>
  <si>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</si>
  <si>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</si>
  <si>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</si>
  <si>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</si>
  <si>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</si>
  <si>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</si>
  <si>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</si>
  <si>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</si>
  <si>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</si>
  <si>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</si>
  <si>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</si>
  <si>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</si>
  <si>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</si>
  <si>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</si>
  <si>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</si>
  <si>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</si>
  <si>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</si>
  <si>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</si>
  <si>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</si>
  <si>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</si>
  <si>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</si>
  <si>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</si>
  <si>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</si>
  <si>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</si>
  <si>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</si>
  <si>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</si>
  <si>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</si>
  <si>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</si>
  <si>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</si>
  <si>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</si>
  <si>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</si>
  <si>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</si>
  <si>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</si>
  <si>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</si>
  <si>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</si>
  <si>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</si>
  <si>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</si>
  <si>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</si>
  <si>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</si>
  <si>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</si>
  <si>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</si>
  <si>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</si>
  <si>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</si>
  <si>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</si>
  <si>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</si>
  <si>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</si>
  <si>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</si>
  <si>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</si>
  <si>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</si>
  <si>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</si>
  <si>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</si>
  <si>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</si>
  <si>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</si>
  <si>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</si>
  <si>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</si>
  <si>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</si>
  <si>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</si>
  <si>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</si>
  <si>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</si>
  <si>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</si>
  <si>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</si>
  <si>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</si>
  <si>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</si>
  <si>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</si>
  <si>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</si>
  <si>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</si>
  <si>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</si>
  <si>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</si>
  <si>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</si>
  <si>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</si>
  <si>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</si>
  <si>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</si>
  <si>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</si>
  <si>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</si>
  <si>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</si>
  <si>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</si>
  <si>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</si>
  <si>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</si>
  <si>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</si>
  <si>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</si>
  <si>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</si>
  <si>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</si>
  <si>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</si>
  <si>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</si>
  <si>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</si>
  <si>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</si>
  <si>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</si>
  <si>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</si>
  <si>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</si>
  <si>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</si>
  <si>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</si>
  <si>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</si>
  <si>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</si>
  <si>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</si>
  <si>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</si>
  <si>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</si>
  <si>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</si>
  <si>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</si>
  <si>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</si>
  <si>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</si>
  <si>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</si>
  <si>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</si>
  <si>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</si>
  <si>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</si>
  <si>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</si>
  <si>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</si>
  <si>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</si>
  <si>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</si>
  <si>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</si>
  <si>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</si>
  <si>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</si>
  <si>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</si>
  <si>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</si>
  <si>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</si>
  <si>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</si>
  <si>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</si>
  <si>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</si>
  <si>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</si>
  <si>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</si>
  <si>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</si>
  <si>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</si>
  <si>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</si>
  <si>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</si>
  <si>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</si>
  <si>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</si>
  <si>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</si>
  <si>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</si>
  <si>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</si>
  <si>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</si>
  <si>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</si>
  <si>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</si>
  <si>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</si>
  <si>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</si>
  <si>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</si>
  <si>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</si>
  <si>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</si>
  <si>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</si>
  <si>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</si>
  <si>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</si>
  <si>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</si>
  <si>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</si>
  <si>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</si>
  <si>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</si>
  <si>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</si>
  <si>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</si>
  <si>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</si>
  <si>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</si>
  <si>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</si>
  <si>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</si>
  <si>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</si>
  <si>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</si>
  <si>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</si>
  <si>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</si>
  <si>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</si>
  <si>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</si>
  <si>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</si>
  <si>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</si>
  <si>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</si>
  <si>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</si>
  <si>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</si>
  <si>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</si>
  <si>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</si>
  <si>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</si>
  <si>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</si>
  <si>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</si>
  <si>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</si>
  <si>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</si>
  <si>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</si>
  <si>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</si>
  <si>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</si>
  <si>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</si>
  <si>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</si>
  <si>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</si>
  <si>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</si>
  <si>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</si>
  <si>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</si>
  <si>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</si>
  <si>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</si>
  <si>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</si>
  <si>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</si>
  <si>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</si>
  <si>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</si>
  <si>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</si>
  <si>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</si>
  <si>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</si>
  <si>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</si>
  <si>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</si>
  <si>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</si>
  <si>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</si>
  <si>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</si>
  <si>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</si>
  <si>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</si>
  <si>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</si>
  <si>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</si>
  <si>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</si>
  <si>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</si>
  <si>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</si>
  <si>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</si>
  <si>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</si>
  <si>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</si>
  <si>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</si>
  <si>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</si>
  <si>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</si>
  <si>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</si>
  <si>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</si>
  <si>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</si>
  <si>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</si>
  <si>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</si>
  <si>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</si>
  <si>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</si>
  <si>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</si>
  <si>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</si>
  <si>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</si>
  <si>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</si>
  <si>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</si>
  <si>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</si>
  <si>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</si>
  <si>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</si>
  <si>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</si>
  <si>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</si>
  <si>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</si>
  <si>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</si>
  <si>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</si>
  <si>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</si>
  <si>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</si>
  <si>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</si>
  <si>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</si>
  <si>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</si>
  <si>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</si>
  <si>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</si>
  <si>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</si>
  <si>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</si>
  <si>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</si>
  <si>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</si>
  <si>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</si>
  <si>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</si>
  <si>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</si>
  <si>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</si>
  <si>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</si>
  <si>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</si>
  <si>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</si>
  <si>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</si>
  <si>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</si>
  <si>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</si>
  <si>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</si>
  <si>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</si>
  <si>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</si>
  <si>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</si>
  <si>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</si>
  <si>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</si>
  <si>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</si>
  <si>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</si>
  <si>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</si>
  <si>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</si>
  <si>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</si>
  <si>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</si>
  <si>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</si>
  <si>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</si>
  <si>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</si>
  <si>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</si>
  <si>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</si>
  <si>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</si>
  <si>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</si>
  <si>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</si>
  <si>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</si>
  <si>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</si>
  <si>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</si>
  <si>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</si>
  <si>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</si>
  <si>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</si>
  <si>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</si>
  <si>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</si>
  <si>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</si>
  <si>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</si>
  <si>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</si>
  <si>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</si>
  <si>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</si>
  <si>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</si>
  <si>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</si>
  <si>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</si>
  <si>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</si>
  <si>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</si>
  <si>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</si>
  <si>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</si>
  <si>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</si>
  <si>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</si>
  <si>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</si>
  <si>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</si>
  <si>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</si>
  <si>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</si>
  <si>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</si>
  <si>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</si>
  <si>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</si>
  <si>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</si>
  <si>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</si>
  <si>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</si>
  <si>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</si>
  <si>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</si>
  <si>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</si>
  <si>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</si>
  <si>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</si>
  <si>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</si>
  <si>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</si>
  <si>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</si>
  <si>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</si>
  <si>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</si>
  <si>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</si>
  <si>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</si>
  <si>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</si>
  <si>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</si>
  <si>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</si>
  <si>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</si>
  <si>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</si>
  <si>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</si>
  <si>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</si>
  <si>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</si>
  <si>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</si>
  <si>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</si>
  <si>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</si>
  <si>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</si>
  <si>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</si>
  <si>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</si>
  <si>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</si>
  <si>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</si>
  <si>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</si>
  <si>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</si>
  <si>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</si>
  <si>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</si>
  <si>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</si>
  <si>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</si>
  <si>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</si>
  <si>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</si>
  <si>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</si>
  <si>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</si>
  <si>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</si>
  <si>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</si>
  <si>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</si>
  <si>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</si>
  <si>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</si>
  <si>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</si>
  <si>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</si>
  <si>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</si>
  <si>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</si>
  <si>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</si>
  <si>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</si>
  <si>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</si>
  <si>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</si>
  <si>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</si>
  <si>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</si>
  <si>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</si>
  <si>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</si>
  <si>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</si>
  <si>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</si>
  <si>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</si>
  <si>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</si>
  <si>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</si>
  <si>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</si>
  <si>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</si>
  <si>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</si>
  <si>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</si>
  <si>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</si>
  <si>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</si>
  <si>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</si>
  <si>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</si>
  <si>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</si>
  <si>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</si>
  <si>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</si>
  <si>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</si>
  <si>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</si>
  <si>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</si>
  <si>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</si>
  <si>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</si>
  <si>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</si>
  <si>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</si>
  <si>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</si>
  <si>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</si>
  <si>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</si>
  <si>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</si>
  <si>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</si>
  <si>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</si>
  <si>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</si>
  <si>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</si>
  <si>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</si>
  <si>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</si>
  <si>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</si>
  <si>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</si>
  <si>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</si>
  <si>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</si>
  <si>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</si>
  <si>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</si>
  <si>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</si>
  <si>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</si>
  <si>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</si>
  <si>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</si>
  <si>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</si>
  <si>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</si>
  <si>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</si>
  <si>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</si>
  <si>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</si>
  <si>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</si>
  <si>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</si>
  <si>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</si>
  <si>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</si>
  <si>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</si>
  <si>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</si>
  <si>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</si>
  <si>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</si>
  <si>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</si>
  <si>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</si>
  <si>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</si>
  <si>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</si>
  <si>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</si>
  <si>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</si>
  <si>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</si>
  <si>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</si>
  <si>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</si>
  <si>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</si>
  <si>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</si>
  <si>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</si>
  <si>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</si>
  <si>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</si>
  <si>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</si>
  <si>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</si>
  <si>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</si>
  <si>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</si>
  <si>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</si>
  <si>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</si>
  <si>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</si>
  <si>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</si>
  <si>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</si>
  <si>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</si>
  <si>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</si>
  <si>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</si>
  <si>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</si>
  <si>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</si>
  <si>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</si>
  <si>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</si>
  <si>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</si>
  <si>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</si>
  <si>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</si>
  <si>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</si>
  <si>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</si>
  <si>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</si>
  <si>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</si>
  <si>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</si>
  <si>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</si>
  <si>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</si>
  <si>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</si>
  <si>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</si>
  <si>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</si>
  <si>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</si>
  <si>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</si>
  <si>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</si>
  <si>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</si>
  <si>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</si>
  <si>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</si>
  <si>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</si>
  <si>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</si>
  <si>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</si>
  <si>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</si>
  <si>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</si>
  <si>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</si>
  <si>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</si>
  <si>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</si>
  <si>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</si>
  <si>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</si>
  <si>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</si>
  <si>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</si>
  <si>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</si>
  <si>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</si>
  <si>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</si>
  <si>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</si>
  <si>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</si>
  <si>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</si>
  <si>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</si>
  <si>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</si>
  <si>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</si>
  <si>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</si>
  <si>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</si>
  <si>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</si>
  <si>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</si>
  <si>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</si>
  <si>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</si>
  <si>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</si>
  <si>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</si>
  <si>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</si>
  <si>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</si>
  <si>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</si>
  <si>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</si>
  <si>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</si>
  <si>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</si>
  <si>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</si>
  <si>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</si>
  <si>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</si>
  <si>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</si>
  <si>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</si>
  <si>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</si>
  <si>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</si>
  <si>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</si>
  <si>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</si>
  <si>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</si>
  <si>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</si>
  <si>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</si>
  <si>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</si>
  <si>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</si>
  <si>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</si>
  <si>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</si>
  <si>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</si>
  <si>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</si>
  <si>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</si>
  <si>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</si>
  <si>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</si>
  <si>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</si>
  <si>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</si>
  <si>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</si>
  <si>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</si>
  <si>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</si>
  <si>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</si>
  <si>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</si>
  <si>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</si>
  <si>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</si>
  <si>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</si>
  <si>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</si>
  <si>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</si>
  <si>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</si>
  <si>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</si>
  <si>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</si>
  <si>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</si>
  <si>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</si>
  <si>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</si>
  <si>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</si>
  <si>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</si>
  <si>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</si>
  <si>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</si>
  <si>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</si>
  <si>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</si>
  <si>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</si>
  <si>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</si>
  <si>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</si>
  <si>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</si>
  <si>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</si>
  <si>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</si>
  <si>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</si>
  <si>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</si>
  <si>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</si>
  <si>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</si>
  <si>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</si>
  <si>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</si>
  <si>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</si>
  <si>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</si>
  <si>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</si>
  <si>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</si>
  <si>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</si>
  <si>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</si>
  <si>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</si>
  <si>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</si>
  <si>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</si>
  <si>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</si>
  <si>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</si>
  <si>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</si>
  <si>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</si>
  <si>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</si>
  <si>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</si>
  <si>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</si>
  <si>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</si>
  <si>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</si>
  <si>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</si>
  <si>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</si>
  <si>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</si>
  <si>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</si>
  <si>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</si>
  <si>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</si>
  <si>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</si>
  <si>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</si>
  <si>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</si>
  <si>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</si>
  <si>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</si>
  <si>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</si>
  <si>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</si>
  <si>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</si>
  <si>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</si>
  <si>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</si>
  <si>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</si>
  <si>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</si>
  <si>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</si>
  <si>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</si>
  <si>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</si>
  <si>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</si>
  <si>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</si>
  <si>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</si>
  <si>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</si>
  <si>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</si>
  <si>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</si>
  <si>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</si>
  <si>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</si>
  <si>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</si>
  <si>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</si>
  <si>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</si>
  <si>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</si>
  <si>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</si>
  <si>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</si>
  <si>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</si>
  <si>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</si>
  <si>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</si>
  <si>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</si>
  <si>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</si>
  <si>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</si>
  <si>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</si>
  <si>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</si>
  <si>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</si>
  <si>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</si>
  <si>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</si>
  <si>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</si>
  <si>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</si>
  <si>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</si>
  <si>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</si>
  <si>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</si>
  <si>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</si>
  <si>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</si>
  <si>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</si>
  <si>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</si>
  <si>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</si>
  <si>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</si>
  <si>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</si>
  <si>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</si>
  <si>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</si>
  <si>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</si>
  <si>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</si>
  <si>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</si>
  <si>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</si>
  <si>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</si>
  <si>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</si>
  <si>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</si>
  <si>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</si>
  <si>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</si>
  <si>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</si>
  <si>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</si>
  <si>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</si>
  <si>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</si>
  <si>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</si>
  <si>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</si>
  <si>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</si>
  <si>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</si>
  <si>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</si>
  <si>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</si>
  <si>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</si>
  <si>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</si>
  <si>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</si>
  <si>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</si>
  <si>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</si>
  <si>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</si>
  <si>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</si>
  <si>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</si>
  <si>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</si>
  <si>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</si>
  <si>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</si>
  <si>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</si>
  <si>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</si>
  <si>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</si>
  <si>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</si>
  <si>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</si>
  <si>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</si>
  <si>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</si>
  <si>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</si>
  <si>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</si>
  <si>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</si>
  <si>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</si>
  <si>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</si>
  <si>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</si>
  <si>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</si>
  <si>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</si>
  <si>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</si>
  <si>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</si>
  <si>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</si>
  <si>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</si>
  <si>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</si>
  <si>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</si>
  <si>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</si>
  <si>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</si>
  <si>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</si>
  <si>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</si>
  <si>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</si>
  <si>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</si>
  <si>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</si>
  <si>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</si>
  <si>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</si>
  <si>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</si>
  <si>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</si>
  <si>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</si>
  <si>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</si>
  <si>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</si>
  <si>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</si>
  <si>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</si>
  <si>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</si>
  <si>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</si>
  <si>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</si>
  <si>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</si>
  <si>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</si>
  <si>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</si>
  <si>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</si>
  <si>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</si>
  <si>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</si>
  <si>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</si>
  <si>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</si>
  <si>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</si>
  <si>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</si>
  <si>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</si>
  <si>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</si>
  <si>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</si>
  <si>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</si>
  <si>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</si>
  <si>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</si>
  <si>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</si>
  <si>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</si>
  <si>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</si>
  <si>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</si>
  <si>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</si>
  <si>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</si>
  <si>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</si>
  <si>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</si>
  <si>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</si>
  <si>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</si>
  <si>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</si>
  <si>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</si>
  <si>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</si>
  <si>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</si>
  <si>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</si>
  <si>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</si>
  <si>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</si>
  <si>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</si>
  <si>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</si>
  <si>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</si>
  <si>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</si>
  <si>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</si>
  <si>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</si>
  <si>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</si>
  <si>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</si>
  <si>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</si>
  <si>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</si>
  <si>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</si>
  <si>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</si>
  <si>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</si>
  <si>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</si>
  <si>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</si>
  <si>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</si>
  <si>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</si>
  <si>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</si>
  <si>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</si>
  <si>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</si>
  <si>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</si>
  <si>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</si>
  <si>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</si>
  <si>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</si>
  <si>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</si>
  <si>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</si>
  <si>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</si>
  <si>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</si>
  <si>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</si>
  <si>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</si>
  <si>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</si>
  <si>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</si>
  <si>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</si>
  <si>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</si>
  <si>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</si>
  <si>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</si>
  <si>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</si>
  <si>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</si>
  <si>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</si>
  <si>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</si>
  <si>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</si>
  <si>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</si>
  <si>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</si>
  <si>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</si>
  <si>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</si>
  <si>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</si>
  <si>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</si>
  <si>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</si>
  <si>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</si>
  <si>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</si>
  <si>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</si>
  <si>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</si>
  <si>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</si>
  <si>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</si>
  <si>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</si>
  <si>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</si>
  <si>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</si>
  <si>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</si>
  <si>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</si>
  <si>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</si>
  <si>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</si>
  <si>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</si>
  <si>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</si>
  <si>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</si>
  <si>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</si>
  <si>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</si>
  <si>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</si>
  <si>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</si>
  <si>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</si>
  <si>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</si>
  <si>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</si>
  <si>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</si>
  <si>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</si>
  <si>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</si>
  <si>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</si>
  <si>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</si>
  <si>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</si>
  <si>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</si>
  <si>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</si>
  <si>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</si>
  <si>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</si>
  <si>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</si>
  <si>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</si>
  <si>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</si>
  <si>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</si>
  <si>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</si>
  <si>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</si>
  <si>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</si>
  <si>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</si>
  <si>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</si>
  <si>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</si>
  <si>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</si>
  <si>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</si>
  <si>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</si>
  <si>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</si>
  <si>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</si>
  <si>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</si>
  <si>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</si>
  <si>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</si>
  <si>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</si>
  <si>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</si>
  <si>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</si>
  <si>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</si>
  <si>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</si>
  <si>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</si>
  <si>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</si>
  <si>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</si>
  <si>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</si>
  <si>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</si>
  <si>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</si>
  <si>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</si>
  <si>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</si>
  <si>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</si>
  <si>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</si>
  <si>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</si>
  <si>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</si>
  <si>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</si>
  <si>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</si>
  <si>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</si>
  <si>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</si>
  <si>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</si>
  <si>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</si>
  <si>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</si>
  <si>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</si>
  <si>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</si>
  <si>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</si>
  <si>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</si>
  <si>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</si>
  <si>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</si>
  <si>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</si>
  <si>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</si>
  <si>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</si>
  <si>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</si>
  <si>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</si>
  <si>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</si>
  <si>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</si>
  <si>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</si>
  <si>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</si>
  <si>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</si>
  <si>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</si>
  <si>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</si>
  <si>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</si>
  <si>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</si>
  <si>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</si>
  <si>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</si>
  <si>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</si>
  <si>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</si>
  <si>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</si>
  <si>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</si>
  <si>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</si>
  <si>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</si>
  <si>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</si>
  <si>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</si>
  <si>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</si>
  <si>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</si>
  <si>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</si>
  <si>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</si>
  <si>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</si>
  <si>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</si>
  <si>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</si>
  <si>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</si>
  <si>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</si>
  <si>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</si>
  <si>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</si>
  <si>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</si>
  <si>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</si>
  <si>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</si>
  <si>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</si>
  <si>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</si>
  <si>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</si>
  <si>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</si>
  <si>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</si>
  <si>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</si>
  <si>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</si>
  <si>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</si>
  <si>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</si>
  <si>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</si>
  <si>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</si>
  <si>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</si>
  <si>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</si>
  <si>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</si>
  <si>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</si>
  <si>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</si>
  <si>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</si>
  <si>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</si>
  <si>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</si>
  <si>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</si>
  <si>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</si>
  <si>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</si>
  <si>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</si>
  <si>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</si>
  <si>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</si>
  <si>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</si>
  <si>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</si>
  <si>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</si>
  <si>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</si>
  <si>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</si>
  <si>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</si>
  <si>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</si>
  <si>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</si>
  <si>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</si>
  <si>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</si>
  <si>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</si>
  <si>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</si>
  <si>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</si>
  <si>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</si>
  <si>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</si>
  <si>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</si>
  <si>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</si>
  <si>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</si>
  <si>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</si>
  <si>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</si>
  <si>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</si>
  <si>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</si>
  <si>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</si>
  <si>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</si>
  <si>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</si>
  <si>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</si>
  <si>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</si>
  <si>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</si>
  <si>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</si>
  <si>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</si>
  <si>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</si>
  <si>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</si>
  <si>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</si>
  <si>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</si>
  <si>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</si>
  <si>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</si>
  <si>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</si>
  <si>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</si>
  <si>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</si>
  <si>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</si>
  <si>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</si>
  <si>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</si>
  <si>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</si>
  <si>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</si>
  <si>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</si>
  <si>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</si>
  <si>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</si>
  <si>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</si>
  <si>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</si>
  <si>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</si>
  <si>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</si>
  <si>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</si>
  <si>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</si>
  <si>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</si>
  <si>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</si>
  <si>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</si>
  <si>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</si>
  <si>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</si>
  <si>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</si>
  <si>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</si>
  <si>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</si>
  <si>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</si>
  <si>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</si>
  <si>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</si>
  <si>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</si>
  <si>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</si>
  <si>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</si>
  <si>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</si>
  <si>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</si>
  <si>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</si>
  <si>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</si>
  <si>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</si>
  <si>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</si>
  <si>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</si>
  <si>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</si>
  <si>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</si>
  <si>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</si>
  <si>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</si>
  <si>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</si>
  <si>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</si>
  <si>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</si>
  <si>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</si>
  <si>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</si>
  <si>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</si>
  <si>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</si>
  <si>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</si>
  <si>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</si>
  <si>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</si>
  <si>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</si>
  <si>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</si>
  <si>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</si>
  <si>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</si>
  <si>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</si>
  <si>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</si>
  <si>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</si>
  <si>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</si>
  <si>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</si>
  <si>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</si>
  <si>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</si>
  <si>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</si>
  <si>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</si>
  <si>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</si>
  <si>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</si>
  <si>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</si>
  <si>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</si>
  <si>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</si>
  <si>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</si>
  <si>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</si>
  <si>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</si>
  <si>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</si>
  <si>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</si>
  <si>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</si>
  <si>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</si>
  <si>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</si>
  <si>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</si>
  <si>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</si>
  <si>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</si>
  <si>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</si>
  <si>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</si>
  <si>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</si>
  <si>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</si>
  <si>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</si>
  <si>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</si>
  <si>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</si>
  <si>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</si>
  <si>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</si>
  <si>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</si>
  <si>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</si>
  <si>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</si>
  <si>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</si>
  <si>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</si>
  <si>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</si>
  <si>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</si>
  <si>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</si>
  <si>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</si>
  <si>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</si>
  <si>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</si>
  <si>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</si>
  <si>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</si>
  <si>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</si>
  <si>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</si>
  <si>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</si>
  <si>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</si>
  <si>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</si>
  <si>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</si>
  <si>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</si>
  <si>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</si>
  <si>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</si>
  <si>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</si>
  <si>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</si>
  <si>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</si>
  <si>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</si>
  <si>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</si>
  <si>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</si>
  <si>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</si>
  <si>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</si>
  <si>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</si>
  <si>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</si>
  <si>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</si>
  <si>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</si>
  <si>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</si>
  <si>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</si>
  <si>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</si>
  <si>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</si>
  <si>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</si>
  <si>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</si>
  <si>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</si>
  <si>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</si>
  <si>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</si>
  <si>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</si>
  <si>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</si>
  <si>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</si>
  <si>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</si>
  <si>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</si>
  <si>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</si>
  <si>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</si>
  <si>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</si>
  <si>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</si>
  <si>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</si>
  <si>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</si>
  <si>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</si>
  <si>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</si>
  <si>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</si>
  <si>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</si>
  <si>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</si>
  <si>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</si>
  <si>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</si>
  <si>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</si>
  <si>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</si>
  <si>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</si>
  <si>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</si>
  <si>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</si>
  <si>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</si>
  <si>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</si>
  <si>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</si>
  <si>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</si>
  <si>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</si>
  <si>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</si>
  <si>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</si>
  <si>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</si>
  <si>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</si>
  <si>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</si>
  <si>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</si>
  <si>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</si>
  <si>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</si>
  <si>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</si>
  <si>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</si>
  <si>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</si>
  <si>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</si>
  <si>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</si>
  <si>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</si>
  <si>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</si>
  <si>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</si>
  <si>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</si>
  <si>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</si>
  <si>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</si>
  <si>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</si>
  <si>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</si>
  <si>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</si>
  <si>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</si>
  <si>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</si>
  <si>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</si>
  <si>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</si>
  <si>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</si>
  <si>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</si>
  <si>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</si>
  <si>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</si>
  <si>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</si>
  <si>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</si>
  <si>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</si>
  <si>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</si>
  <si>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</si>
  <si>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</si>
  <si>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</si>
  <si>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</si>
  <si>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</si>
  <si>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</si>
  <si>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</si>
  <si>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</si>
  <si>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</si>
  <si>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</si>
  <si>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</si>
  <si>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</si>
  <si>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</si>
  <si>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</si>
  <si>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</si>
  <si>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</si>
  <si>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</si>
  <si>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</si>
  <si>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</si>
  <si>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</si>
  <si>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</si>
  <si>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</si>
  <si>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</si>
  <si>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</si>
  <si>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</si>
  <si>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</si>
  <si>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</si>
  <si>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</si>
  <si>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</si>
  <si>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</si>
  <si>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</si>
  <si>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</si>
  <si>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</si>
  <si>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</si>
  <si>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</si>
  <si>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</si>
  <si>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</si>
  <si>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</si>
  <si>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</si>
  <si>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</si>
  <si>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</si>
  <si>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</si>
  <si>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</si>
  <si>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</si>
  <si>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</si>
  <si>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</si>
  <si>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</si>
  <si>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</si>
  <si>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</si>
  <si>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</si>
  <si>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</si>
  <si>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</si>
  <si>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</si>
  <si>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</si>
  <si>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</si>
  <si>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</si>
  <si>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</si>
  <si>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</si>
  <si>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</si>
  <si>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</si>
  <si>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</si>
  <si>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</si>
  <si>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</si>
  <si>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</si>
  <si>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</si>
  <si>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</si>
  <si>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</si>
  <si>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</si>
  <si>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</si>
  <si>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</si>
  <si>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</si>
  <si>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</si>
  <si>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</si>
  <si>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</si>
  <si>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</si>
  <si>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</si>
  <si>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</si>
  <si>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</si>
  <si>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</si>
  <si>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</si>
  <si>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</si>
  <si>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</si>
  <si>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</si>
  <si>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</si>
  <si>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</si>
  <si>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</si>
  <si>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</si>
  <si>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</si>
  <si>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</si>
  <si>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</si>
  <si>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</si>
  <si>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</si>
  <si>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</si>
  <si>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</si>
  <si>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</si>
  <si>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</si>
  <si>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</si>
  <si>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</si>
  <si>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</si>
  <si>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</si>
  <si>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</si>
  <si>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</si>
  <si>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</si>
  <si>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</si>
  <si>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</si>
  <si>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</si>
  <si>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</si>
  <si>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</si>
  <si>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</si>
  <si>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</si>
  <si>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</si>
  <si>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</si>
  <si>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</si>
  <si>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</si>
  <si>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</si>
  <si>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</si>
  <si>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</si>
  <si>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</si>
  <si>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</si>
  <si>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</si>
  <si>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</si>
  <si>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</si>
  <si>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</si>
  <si>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</si>
  <si>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</si>
  <si>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</si>
  <si>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</si>
  <si>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</si>
  <si>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</si>
  <si>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</si>
  <si>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</si>
  <si>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</si>
  <si>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</si>
  <si>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</si>
  <si>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</si>
  <si>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</si>
  <si>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</si>
  <si>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</si>
  <si>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</si>
  <si>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</si>
  <si>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</si>
  <si>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</si>
  <si>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</si>
  <si>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</si>
  <si>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</si>
  <si>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</si>
  <si>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</si>
  <si>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</si>
  <si>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</si>
  <si>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</si>
  <si>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</si>
  <si>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</si>
  <si>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</si>
  <si>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</si>
  <si>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</si>
  <si>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</si>
  <si>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</si>
  <si>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</si>
  <si>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</si>
  <si>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</si>
  <si>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</si>
  <si>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</si>
  <si>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</si>
  <si>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</si>
  <si>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</si>
  <si>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</si>
  <si>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</si>
  <si>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</si>
  <si>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</si>
  <si>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</si>
  <si>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</si>
  <si>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</si>
  <si>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</si>
  <si>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</si>
  <si>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</si>
  <si>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</si>
  <si>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</si>
  <si>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</si>
  <si>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</si>
  <si>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</si>
  <si>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</si>
  <si>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</si>
  <si>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</si>
  <si>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</si>
  <si>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</si>
  <si>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</si>
  <si>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</si>
  <si>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</si>
  <si>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</si>
  <si>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</si>
  <si>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</si>
  <si>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</si>
  <si>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</si>
  <si>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</si>
  <si>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</si>
  <si>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</si>
  <si>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</si>
  <si>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</si>
  <si>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</si>
  <si>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</si>
  <si>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</si>
  <si>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</si>
  <si>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</si>
  <si>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</si>
  <si>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</si>
  <si>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</si>
  <si>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</si>
  <si>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</si>
  <si>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</si>
  <si>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</si>
  <si>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</si>
  <si>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</si>
  <si>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</si>
  <si>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</si>
  <si>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</si>
  <si>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</si>
  <si>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</si>
  <si>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</si>
  <si>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</si>
  <si>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</si>
  <si>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</si>
  <si>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</si>
  <si>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</si>
  <si>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</si>
  <si>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</si>
  <si>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</si>
  <si>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</si>
  <si>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</si>
  <si>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</si>
  <si>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</si>
  <si>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</si>
  <si>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</si>
  <si>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</si>
  <si>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</si>
  <si>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</si>
  <si>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</si>
  <si>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</si>
  <si>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</si>
  <si>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</si>
  <si>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</si>
  <si>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</si>
  <si>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</si>
  <si>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</si>
  <si>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</si>
  <si>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</si>
  <si>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</si>
  <si>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</si>
  <si>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</si>
  <si>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</si>
  <si>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</si>
  <si>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</si>
  <si>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</si>
  <si>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</si>
  <si>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</si>
  <si>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</si>
  <si>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</si>
  <si>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</si>
  <si>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</si>
  <si>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</si>
  <si>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</si>
  <si>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</si>
  <si>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</si>
  <si>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</si>
  <si>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</si>
  <si>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</si>
  <si>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</si>
  <si>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</si>
  <si>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</si>
  <si>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</si>
  <si>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</si>
  <si>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</si>
  <si>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</si>
  <si>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</si>
  <si>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</si>
  <si>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</si>
  <si>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</si>
  <si>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</si>
  <si>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</si>
  <si>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</si>
  <si>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</si>
  <si>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</si>
  <si>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</si>
  <si>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</si>
  <si>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</si>
  <si>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</si>
  <si>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</si>
  <si>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</si>
  <si>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</si>
  <si>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</si>
  <si>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</si>
  <si>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</si>
  <si>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</si>
  <si>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</si>
  <si>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</si>
  <si>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</si>
  <si>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</si>
  <si>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</si>
  <si>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</si>
  <si>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</si>
  <si>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</si>
  <si>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</si>
  <si>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</si>
  <si>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</si>
  <si>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</si>
  <si>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</si>
  <si>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</si>
  <si>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</si>
  <si>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</si>
  <si>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</si>
  <si>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</si>
  <si>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</si>
  <si>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</si>
  <si>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</si>
  <si>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</si>
  <si>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</si>
  <si>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</si>
  <si>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</si>
  <si>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</si>
  <si>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</si>
  <si>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</si>
  <si>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</si>
  <si>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</si>
  <si>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</si>
  <si>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</si>
  <si>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</si>
  <si>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</si>
  <si>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</si>
  <si>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</si>
  <si>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</si>
  <si>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</si>
  <si>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</si>
  <si>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</si>
  <si>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</si>
  <si>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</si>
  <si>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</si>
  <si>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</si>
  <si>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</si>
  <si>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</si>
  <si>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</si>
  <si>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</si>
  <si>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</si>
  <si>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</si>
  <si>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</si>
  <si>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</si>
  <si>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</si>
  <si>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</si>
  <si>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</si>
  <si>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</si>
  <si>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</si>
  <si>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</si>
  <si>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</si>
  <si>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</si>
  <si>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</si>
  <si>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</si>
  <si>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</si>
  <si>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</si>
  <si>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</si>
  <si>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</si>
  <si>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</si>
  <si>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</si>
  <si>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</si>
  <si>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</si>
  <si>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</si>
  <si>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</si>
  <si>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</si>
  <si>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</si>
  <si>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</si>
  <si>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</si>
  <si>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</si>
  <si>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</si>
  <si>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</si>
  <si>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</si>
  <si>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</si>
  <si>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</si>
  <si>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</si>
  <si>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</si>
  <si>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</si>
  <si>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</si>
  <si>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</si>
  <si>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</si>
  <si>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</si>
  <si>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</si>
  <si>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</si>
  <si>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</si>
  <si>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</si>
  <si>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</si>
  <si>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</si>
  <si>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</si>
  <si>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</si>
  <si>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</si>
  <si>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</si>
  <si>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</si>
  <si>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</si>
  <si>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</si>
  <si>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</si>
  <si>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</si>
  <si>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</si>
  <si>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</si>
  <si>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</si>
  <si>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</si>
  <si>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</si>
  <si>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</si>
  <si>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</si>
  <si>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</si>
  <si>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</si>
  <si>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</si>
  <si>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</si>
  <si>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</si>
  <si>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</si>
  <si>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</si>
  <si>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</si>
  <si>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</si>
  <si>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</si>
  <si>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</si>
  <si>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</si>
  <si>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</si>
  <si>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</si>
  <si>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</si>
  <si>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</si>
  <si>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</si>
  <si>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</si>
  <si>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</si>
  <si>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</si>
  <si>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</si>
  <si>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</si>
  <si>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</si>
  <si>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</si>
  <si>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</si>
  <si>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</si>
  <si>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</si>
  <si>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</si>
  <si>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</si>
  <si>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</si>
  <si>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</si>
  <si>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</si>
  <si>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</si>
  <si>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</si>
  <si>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</si>
  <si>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</si>
  <si>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</si>
  <si>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</si>
  <si>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</si>
  <si>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</si>
  <si>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</si>
  <si>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</si>
  <si>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</si>
  <si>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</si>
  <si>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</si>
  <si>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</si>
  <si>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</si>
  <si>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</si>
  <si>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</si>
  <si>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</si>
  <si>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</si>
  <si>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</si>
  <si>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</si>
  <si>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</si>
  <si>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</si>
  <si>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</si>
  <si>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</si>
  <si>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</si>
  <si>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</si>
  <si>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</si>
  <si>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</si>
  <si>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</si>
  <si>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</si>
  <si>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</si>
  <si>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</si>
  <si>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</si>
  <si>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</si>
  <si>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</si>
  <si>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</si>
  <si>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</si>
  <si>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</si>
  <si>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</si>
  <si>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</si>
  <si>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</si>
  <si>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</si>
  <si>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</si>
  <si>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</si>
  <si>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</si>
  <si>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</si>
  <si>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</si>
  <si>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</si>
  <si>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</si>
  <si>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</si>
  <si>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</si>
  <si>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</si>
  <si>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</si>
  <si>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</si>
  <si>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</si>
  <si>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</si>
  <si>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</si>
  <si>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</si>
  <si>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</si>
  <si>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</si>
  <si>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</si>
  <si>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</si>
  <si>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</si>
  <si>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</si>
  <si>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</si>
  <si>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</si>
  <si>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</si>
  <si>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</si>
  <si>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</si>
  <si>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</si>
  <si>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</si>
  <si>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</si>
  <si>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</si>
  <si>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</si>
  <si>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</si>
  <si>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</si>
  <si>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</si>
  <si>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</si>
  <si>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</si>
  <si>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</si>
  <si>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</si>
  <si>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</si>
  <si>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</si>
  <si>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</si>
  <si>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</si>
  <si>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</si>
  <si>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</si>
  <si>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</si>
  <si>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</si>
  <si>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</si>
  <si>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</si>
  <si>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</si>
  <si>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</si>
  <si>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</si>
  <si>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</si>
  <si>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</si>
  <si>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</si>
  <si>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</si>
  <si>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</si>
  <si>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</si>
  <si>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</si>
  <si>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</si>
  <si>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</si>
  <si>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</si>
  <si>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</si>
  <si>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</si>
  <si>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</si>
  <si>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</si>
  <si>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</si>
  <si>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</si>
  <si>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</si>
  <si>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</si>
  <si>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</si>
  <si>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</si>
  <si>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</si>
  <si>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</si>
  <si>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</si>
  <si>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</si>
  <si>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</si>
  <si>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</si>
  <si>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</si>
  <si>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</si>
  <si>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</si>
  <si>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</si>
  <si>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</si>
  <si>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</si>
  <si>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</si>
  <si>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</si>
  <si>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</si>
  <si>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</si>
  <si>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</si>
  <si>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</si>
  <si>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</si>
  <si>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</si>
  <si>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</si>
  <si>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</si>
  <si>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</si>
  <si>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</si>
  <si>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</si>
  <si>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</si>
  <si>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</si>
  <si>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</si>
  <si>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</si>
  <si>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</si>
  <si>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</si>
  <si>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</si>
  <si>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</si>
  <si>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</si>
  <si>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</si>
  <si>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</si>
  <si>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</si>
  <si>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</si>
  <si>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</si>
  <si>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</si>
  <si>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</si>
  <si>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</si>
  <si>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</si>
  <si>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</si>
  <si>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</si>
  <si>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</si>
  <si>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</si>
  <si>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</si>
  <si>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</si>
  <si>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</si>
  <si>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</si>
  <si>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</si>
  <si>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</si>
  <si>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</si>
  <si>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</si>
  <si>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</si>
  <si>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</si>
  <si>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</si>
  <si>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</si>
  <si>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</si>
  <si>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</si>
  <si>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</si>
  <si>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</si>
  <si>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</si>
  <si>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</si>
  <si>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</si>
  <si>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</si>
  <si>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</si>
  <si>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</si>
  <si>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</si>
  <si>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</si>
  <si>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</si>
  <si>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</si>
  <si>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</si>
  <si>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</si>
  <si>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</si>
  <si>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</si>
  <si>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</si>
  <si>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</si>
  <si>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</si>
  <si>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</si>
  <si>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</si>
  <si>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</si>
  <si>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</si>
  <si>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</si>
  <si>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</si>
  <si>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</si>
  <si>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</si>
  <si>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</si>
  <si>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</si>
  <si>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</si>
  <si>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</si>
  <si>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</si>
  <si>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</si>
  <si>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</si>
  <si>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</si>
  <si>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</si>
  <si>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</si>
  <si>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</si>
  <si>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</si>
  <si>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</si>
  <si>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</si>
  <si>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</si>
  <si>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</si>
  <si>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</si>
  <si>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</si>
  <si>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</si>
  <si>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</si>
  <si>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</si>
  <si>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</si>
  <si>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</si>
  <si>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</si>
  <si>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</si>
  <si>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</si>
  <si>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</si>
  <si>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</si>
  <si>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</si>
  <si>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</si>
  <si>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</si>
  <si>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</si>
  <si>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</si>
  <si>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</si>
  <si>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</si>
  <si>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</si>
  <si>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</si>
  <si>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</si>
  <si>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</si>
  <si>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</si>
  <si>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</si>
  <si>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</si>
  <si>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</si>
  <si>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</si>
  <si>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</si>
  <si>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</si>
  <si>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</si>
  <si>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</si>
  <si>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</si>
  <si>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</si>
  <si>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</si>
  <si>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</si>
  <si>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</si>
  <si>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</si>
  <si>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</si>
  <si>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</si>
  <si>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</si>
  <si>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</si>
  <si>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</si>
  <si>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</si>
  <si>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</si>
  <si>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</si>
  <si>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</si>
  <si>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</si>
  <si>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</si>
  <si>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</si>
  <si>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</si>
  <si>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</si>
  <si>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</si>
  <si>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</si>
  <si>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</si>
  <si>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</si>
  <si>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</si>
  <si>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</si>
  <si>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</si>
  <si>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</si>
  <si>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</si>
  <si>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</si>
  <si>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</si>
  <si>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</si>
  <si>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</si>
  <si>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</si>
  <si>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</si>
  <si>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</si>
  <si>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</si>
  <si>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</si>
  <si>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</si>
  <si>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</si>
  <si>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</si>
  <si>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</si>
  <si>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</si>
  <si>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</si>
  <si>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</si>
  <si>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</si>
  <si>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</si>
  <si>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</si>
  <si>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</si>
  <si>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</si>
  <si>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</si>
  <si>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</si>
  <si>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</si>
  <si>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</si>
  <si>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</si>
  <si>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</si>
  <si>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</si>
  <si>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</si>
  <si>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</si>
  <si>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</si>
  <si>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</si>
  <si>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</si>
  <si>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</si>
  <si>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</si>
  <si>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</si>
  <si>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</si>
  <si>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</si>
  <si>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</si>
  <si>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</si>
  <si>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</si>
  <si>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</si>
  <si>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</si>
  <si>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</si>
  <si>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</si>
  <si>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</si>
  <si>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</si>
  <si>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</si>
  <si>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</si>
  <si>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</si>
  <si>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</si>
  <si>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</si>
  <si>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</si>
  <si>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</si>
  <si>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</si>
  <si>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</si>
  <si>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</si>
  <si>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</si>
  <si>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</si>
  <si>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</si>
  <si>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</si>
  <si>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</si>
  <si>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</si>
  <si>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</si>
  <si>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</si>
  <si>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</si>
  <si>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</si>
  <si>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</si>
  <si>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</si>
  <si>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</si>
  <si>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</si>
  <si>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</si>
  <si>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</si>
  <si>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</si>
  <si>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</si>
  <si>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</si>
  <si>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</si>
  <si>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</si>
  <si>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</si>
  <si>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</si>
  <si>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</si>
  <si>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</si>
  <si>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</si>
  <si>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</si>
  <si>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</si>
  <si>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</si>
  <si>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</si>
  <si>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</si>
  <si>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</si>
  <si>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</si>
  <si>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</si>
  <si>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</si>
  <si>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</si>
  <si>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</si>
  <si>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</si>
  <si>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</si>
  <si>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</si>
  <si>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</si>
  <si>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</si>
  <si>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</si>
  <si>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</si>
  <si>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</si>
  <si>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</si>
  <si>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</si>
  <si>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</si>
  <si>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</si>
  <si>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</si>
  <si>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</si>
  <si>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</si>
  <si>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</si>
  <si>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</si>
  <si>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</si>
  <si>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</si>
  <si>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</si>
  <si>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</si>
  <si>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</si>
  <si>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</si>
  <si>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</si>
  <si>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</si>
  <si>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</si>
  <si>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</si>
  <si>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</si>
  <si>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</si>
  <si>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</si>
  <si>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</si>
  <si>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</si>
  <si>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</si>
  <si>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</si>
  <si>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</si>
  <si>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</si>
  <si>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</si>
  <si>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</si>
  <si>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</si>
  <si>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</si>
  <si>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</si>
  <si>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</si>
  <si>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</si>
  <si>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</si>
  <si>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</si>
  <si>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</si>
  <si>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</si>
  <si>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</si>
  <si>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</si>
  <si>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</si>
  <si>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</si>
  <si>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</si>
  <si>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</si>
  <si>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</si>
  <si>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</si>
  <si>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</si>
  <si>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</si>
  <si>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</si>
  <si>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</si>
  <si>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</si>
  <si>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</si>
  <si>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</si>
  <si>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</si>
  <si>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</si>
  <si>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</si>
  <si>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</si>
  <si>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</si>
  <si>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</si>
  <si>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</si>
  <si>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</si>
  <si>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</si>
  <si>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</si>
  <si>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</si>
  <si>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</si>
  <si>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</si>
  <si>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</si>
  <si>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</si>
  <si>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</si>
  <si>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</si>
  <si>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</si>
  <si>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</si>
  <si>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</si>
  <si>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</si>
  <si>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</si>
  <si>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</si>
  <si>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</si>
  <si>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</si>
  <si>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</si>
  <si>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</si>
  <si>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</si>
  <si>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</si>
  <si>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</si>
  <si>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</si>
  <si>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</si>
  <si>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</si>
  <si>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</si>
  <si>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</si>
  <si>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</si>
  <si>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</si>
  <si>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</si>
  <si>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</si>
  <si>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</si>
  <si>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</si>
  <si>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</si>
  <si>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</si>
  <si>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</si>
  <si>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</si>
  <si>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</si>
  <si>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</si>
  <si>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</si>
  <si>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</si>
  <si>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</si>
  <si>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</si>
  <si>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</si>
  <si>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</si>
  <si>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</si>
  <si>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</si>
  <si>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</si>
  <si>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</si>
  <si>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</si>
  <si>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</si>
  <si>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</si>
  <si>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</si>
  <si>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</si>
  <si>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</si>
  <si>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</si>
  <si>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</si>
  <si>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</si>
  <si>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</si>
  <si>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</si>
  <si>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</si>
  <si>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</si>
  <si>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</si>
  <si>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</si>
  <si>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</si>
  <si>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</si>
  <si>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</si>
  <si>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</si>
  <si>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</si>
  <si>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</si>
  <si>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</si>
  <si>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</si>
  <si>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</si>
  <si>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</si>
  <si>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</si>
  <si>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</si>
  <si>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</si>
  <si>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</si>
  <si>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</si>
  <si>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</si>
  <si>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</si>
  <si>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</si>
  <si>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</si>
  <si>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</si>
  <si>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</si>
  <si>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</si>
  <si>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</si>
  <si>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</si>
  <si>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</si>
  <si>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</si>
  <si>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</si>
  <si>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</si>
  <si>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</si>
  <si>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</si>
  <si>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</si>
  <si>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</si>
  <si>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</si>
  <si>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</si>
  <si>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</si>
  <si>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</si>
  <si>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</si>
  <si>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</si>
  <si>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</si>
  <si>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</si>
  <si>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</si>
  <si>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</si>
  <si>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</si>
  <si>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</si>
  <si>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</si>
  <si>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</si>
  <si>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</si>
  <si>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</si>
  <si>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</si>
  <si>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</si>
  <si>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</si>
  <si>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</si>
  <si>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</si>
  <si>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</si>
  <si>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</si>
  <si>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</si>
  <si>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</si>
  <si>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</si>
  <si>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</si>
  <si>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</si>
  <si>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</si>
  <si>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</si>
  <si>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</si>
  <si>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</si>
  <si>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</si>
  <si>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</si>
  <si>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</si>
  <si>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</si>
  <si>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</si>
  <si>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</si>
  <si>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</si>
  <si>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</si>
  <si>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</si>
  <si>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</si>
  <si>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</si>
  <si>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</si>
  <si>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</si>
  <si>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</si>
  <si>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</si>
  <si>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</si>
  <si>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</si>
  <si>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</si>
  <si>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</si>
  <si>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</si>
  <si>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</si>
  <si>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</si>
  <si>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</si>
  <si>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</si>
  <si>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</si>
  <si>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</si>
  <si>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</si>
  <si>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</si>
  <si>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</si>
  <si>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</si>
  <si>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</si>
  <si>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</si>
  <si>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</si>
  <si>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</si>
  <si>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</si>
  <si>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</si>
  <si>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</si>
  <si>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</si>
  <si>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</si>
  <si>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</si>
  <si>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</si>
  <si>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</si>
  <si>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</si>
  <si>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</si>
  <si>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</si>
  <si>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</si>
  <si>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</si>
  <si>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</si>
  <si>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</si>
  <si>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</si>
  <si>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</si>
  <si>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</si>
  <si>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</si>
  <si>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</si>
  <si>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</si>
  <si>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</si>
  <si>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</si>
  <si>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</si>
  <si>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</si>
  <si>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</si>
  <si>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</si>
  <si>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</si>
  <si>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</si>
  <si>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</si>
  <si>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</si>
  <si>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</si>
  <si>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</si>
  <si>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</si>
  <si>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</si>
  <si>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</si>
  <si>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</si>
  <si>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</si>
  <si>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</si>
  <si>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</si>
  <si>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</si>
  <si>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</si>
  <si>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</si>
  <si>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</si>
  <si>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</si>
  <si>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</si>
  <si>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</si>
  <si>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</si>
  <si>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</si>
  <si>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</si>
  <si>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</si>
  <si>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</si>
  <si>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</si>
  <si>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</si>
  <si>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</si>
  <si>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</si>
  <si>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</si>
  <si>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</si>
  <si>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</si>
  <si>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</si>
  <si>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</si>
  <si>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</si>
  <si>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</si>
  <si>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</si>
  <si>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</si>
  <si>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</si>
  <si>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</si>
  <si>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</si>
  <si>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</si>
  <si>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</si>
  <si>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</si>
  <si>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</si>
  <si>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</si>
  <si>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</si>
  <si>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</si>
  <si>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</si>
  <si>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</si>
  <si>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</si>
  <si>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</si>
  <si>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</si>
  <si>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</si>
  <si>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</si>
  <si>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</si>
  <si>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</si>
  <si>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</si>
  <si>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</si>
  <si>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</si>
  <si>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</si>
  <si>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</si>
  <si>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</si>
  <si>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</si>
  <si>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</si>
  <si>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</si>
  <si>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</si>
  <si>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</si>
  <si>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</si>
  <si>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</si>
  <si>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</si>
  <si>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</si>
  <si>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</si>
  <si>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</si>
  <si>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</si>
  <si>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</si>
  <si>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</si>
  <si>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</si>
  <si>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</si>
  <si>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</si>
  <si>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</si>
  <si>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</si>
  <si>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</si>
  <si>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</si>
  <si>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</si>
  <si>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</si>
  <si>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</si>
  <si>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</si>
  <si>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</si>
  <si>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</si>
  <si>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</si>
  <si>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</si>
  <si>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</si>
  <si>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</si>
  <si>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</si>
  <si>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</si>
  <si>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</si>
  <si>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</si>
  <si>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</si>
  <si>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</si>
  <si>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</si>
  <si>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</si>
  <si>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</si>
  <si>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</si>
  <si>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</si>
  <si>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</si>
  <si>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</si>
  <si>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</si>
  <si>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</si>
  <si>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</si>
  <si>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</si>
  <si>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</si>
  <si>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</si>
  <si>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</si>
  <si>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</si>
  <si>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</si>
  <si>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</si>
  <si>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</si>
  <si>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</si>
  <si>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</si>
  <si>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</si>
  <si>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</si>
  <si>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</si>
  <si>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</si>
  <si>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</si>
  <si>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</si>
  <si>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</si>
  <si>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</si>
  <si>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</si>
  <si>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</si>
  <si>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</si>
  <si>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</si>
  <si>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</si>
  <si>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</si>
  <si>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</si>
  <si>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</si>
  <si>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</si>
  <si>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</si>
  <si>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</si>
  <si>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</si>
  <si>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</si>
  <si>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</si>
  <si>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</si>
  <si>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</si>
  <si>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</si>
  <si>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</si>
  <si>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</si>
  <si>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</si>
  <si>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</si>
  <si>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</si>
  <si>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</si>
  <si>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</si>
  <si>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</si>
  <si>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</si>
  <si>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</si>
  <si>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</si>
  <si>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</si>
  <si>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</si>
  <si>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</si>
  <si>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</si>
  <si>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</si>
  <si>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</si>
  <si>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</si>
  <si>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</si>
  <si>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</si>
  <si>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</si>
  <si>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</si>
  <si>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</si>
  <si>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</si>
  <si>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</si>
  <si>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</si>
  <si>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</si>
  <si>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</si>
  <si>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</si>
  <si>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</si>
  <si>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</si>
  <si>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</si>
  <si>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</si>
  <si>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</si>
  <si>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</si>
  <si>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</si>
  <si>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</si>
  <si>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</si>
  <si>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</si>
  <si>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</si>
  <si>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</si>
  <si>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</si>
  <si>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</si>
  <si>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</si>
  <si>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</si>
  <si>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</si>
  <si>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</si>
  <si>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</si>
  <si>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</si>
  <si>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</si>
  <si>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</si>
  <si>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</si>
  <si>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</si>
  <si>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</si>
  <si>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</si>
  <si>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</si>
  <si>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</si>
  <si>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</si>
  <si>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</si>
  <si>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</si>
  <si>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</si>
  <si>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</si>
  <si>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</si>
  <si>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</si>
  <si>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</si>
  <si>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</si>
  <si>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</si>
  <si>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</si>
  <si>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</si>
  <si>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</si>
  <si>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</si>
  <si>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</si>
  <si>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</si>
  <si>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</si>
  <si>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</si>
  <si>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</si>
  <si>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</si>
  <si>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</si>
  <si>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</si>
  <si>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</si>
  <si>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</si>
  <si>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</si>
  <si>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</si>
  <si>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</si>
  <si>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</si>
  <si>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</si>
  <si>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</si>
  <si>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</si>
  <si>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</si>
  <si>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</si>
  <si>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</si>
  <si>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</si>
  <si>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</si>
  <si>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</si>
  <si>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</si>
  <si>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</si>
  <si>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</si>
  <si>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</si>
  <si>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</si>
  <si>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</si>
  <si>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</si>
  <si>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</si>
  <si>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</si>
  <si>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</si>
  <si>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</si>
  <si>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</si>
  <si>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</si>
  <si>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</si>
  <si>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</si>
  <si>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</si>
  <si>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</si>
  <si>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</si>
  <si>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</si>
  <si>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</si>
  <si>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</si>
  <si>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</si>
  <si>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</si>
  <si>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</si>
  <si>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</si>
  <si>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</si>
  <si>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</si>
  <si>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</si>
  <si>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</si>
  <si>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</si>
  <si>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</si>
  <si>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</si>
  <si>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</si>
  <si>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</si>
  <si>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</si>
  <si>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</si>
  <si>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</si>
  <si>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</si>
  <si>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</si>
  <si>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</si>
  <si>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</si>
  <si>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</si>
  <si>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</si>
  <si>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</si>
  <si>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</si>
  <si>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</si>
  <si>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</si>
  <si>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</si>
  <si>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</si>
  <si>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</si>
  <si>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</si>
  <si>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</si>
  <si>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</si>
  <si>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</si>
  <si>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</si>
  <si>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</si>
  <si>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</si>
  <si>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</si>
  <si>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</si>
  <si>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</si>
  <si>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</si>
  <si>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</si>
  <si>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</si>
  <si>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</si>
  <si>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</si>
  <si>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</si>
  <si>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</si>
  <si>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</si>
  <si>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</si>
  <si>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</si>
  <si>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</si>
  <si>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</si>
  <si>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</si>
  <si>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</si>
  <si>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</si>
  <si>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</si>
  <si>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</si>
  <si>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</si>
  <si>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</si>
  <si>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</si>
  <si>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</si>
  <si>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</si>
  <si>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</si>
  <si>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</si>
  <si>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</si>
  <si>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</si>
  <si>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</si>
  <si>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</si>
  <si>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</si>
  <si>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</si>
  <si>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</si>
  <si>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</si>
  <si>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</si>
  <si>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</si>
  <si>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</si>
  <si>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</si>
  <si>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</si>
  <si>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</si>
  <si>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</si>
  <si>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</si>
  <si>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</si>
  <si>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</si>
  <si>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</si>
  <si>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</si>
  <si>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</si>
  <si>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</si>
  <si>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</si>
  <si>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</si>
  <si>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</si>
  <si>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</si>
  <si>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</si>
  <si>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</si>
  <si>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</si>
  <si>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</si>
  <si>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</si>
  <si>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</si>
  <si>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</si>
  <si>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</si>
  <si>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</si>
  <si>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</si>
  <si>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</si>
  <si>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</si>
  <si>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</si>
  <si>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</si>
  <si>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</si>
  <si>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</si>
  <si>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</si>
  <si>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</si>
  <si>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</si>
  <si>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</si>
  <si>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</si>
  <si>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</si>
  <si>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</si>
  <si>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</si>
  <si>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</si>
  <si>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</si>
  <si>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</si>
  <si>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</si>
  <si>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</si>
  <si>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</si>
  <si>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</si>
  <si>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</si>
  <si>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</si>
  <si>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</si>
  <si>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</si>
  <si>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</si>
  <si>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</si>
  <si>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</si>
  <si>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</si>
  <si>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</si>
  <si>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</si>
  <si>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</si>
  <si>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</si>
  <si>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</si>
  <si>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</si>
  <si>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</si>
  <si>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</si>
  <si>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</si>
  <si>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</si>
  <si>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</si>
  <si>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</si>
  <si>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</si>
  <si>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</si>
  <si>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</si>
  <si>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</si>
  <si>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</si>
  <si>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</si>
  <si>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</si>
  <si>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</si>
  <si>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</si>
  <si>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</si>
  <si>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</si>
  <si>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</si>
  <si>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</si>
  <si>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</si>
  <si>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</si>
  <si>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</si>
  <si>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</si>
  <si>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</si>
  <si>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</si>
  <si>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</si>
  <si>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</si>
  <si>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</si>
  <si>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</si>
  <si>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</si>
  <si>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</si>
  <si>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</si>
  <si>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</si>
  <si>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</si>
  <si>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</si>
  <si>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</si>
  <si>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</si>
  <si>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</si>
  <si>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</si>
  <si>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</si>
  <si>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</si>
  <si>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</si>
  <si>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</si>
  <si>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</si>
  <si>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</si>
  <si>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</si>
  <si>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</si>
  <si>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</si>
  <si>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</si>
  <si>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</si>
  <si>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</si>
  <si>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</si>
  <si>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</si>
  <si>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</si>
  <si>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</si>
  <si>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</si>
  <si>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</si>
  <si>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</si>
  <si>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</si>
  <si>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</si>
  <si>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</si>
  <si>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</si>
  <si>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</si>
  <si>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</si>
  <si>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</si>
  <si>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</si>
  <si>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</si>
  <si>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</si>
  <si>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</si>
  <si>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</si>
  <si>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</si>
  <si>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</si>
  <si>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</si>
  <si>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</si>
  <si>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</si>
  <si>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</si>
  <si>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</si>
  <si>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</si>
  <si>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</si>
  <si>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</si>
  <si>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</si>
  <si>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</si>
  <si>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</si>
  <si>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</si>
  <si>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</si>
  <si>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</si>
  <si>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</si>
  <si>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</si>
  <si>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</si>
  <si>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</si>
  <si>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</si>
  <si>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</si>
  <si>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</si>
  <si>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</si>
  <si>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</si>
  <si>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</si>
  <si>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</si>
  <si>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</si>
  <si>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</si>
  <si>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</si>
  <si>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</si>
  <si>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</si>
  <si>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</si>
  <si>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</si>
  <si>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</si>
  <si>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</si>
  <si>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</si>
  <si>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</si>
  <si>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</si>
  <si>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</si>
  <si>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</si>
  <si>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</si>
  <si>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</si>
  <si>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</si>
  <si>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</si>
  <si>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</si>
  <si>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</si>
  <si>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</si>
  <si>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</si>
  <si>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</si>
  <si>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</si>
  <si>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</si>
  <si>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</si>
  <si>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</si>
  <si>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</si>
  <si>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</si>
  <si>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</si>
  <si>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</si>
  <si>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</si>
  <si>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</si>
  <si>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</si>
  <si>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</si>
  <si>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</si>
  <si>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</si>
  <si>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</si>
  <si>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</si>
  <si>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</si>
  <si>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</si>
  <si>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</si>
  <si>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</si>
  <si>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</si>
  <si>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</si>
  <si>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</si>
  <si>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</si>
  <si>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</si>
  <si>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</si>
  <si>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</si>
  <si>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</si>
  <si>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</si>
  <si>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</si>
  <si>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</si>
  <si>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</si>
  <si>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</si>
  <si>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</si>
  <si>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</si>
  <si>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</si>
  <si>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</si>
  <si>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</si>
  <si>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</si>
  <si>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</si>
  <si>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</si>
  <si>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</si>
  <si>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</si>
  <si>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</si>
  <si>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</si>
  <si>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</si>
  <si>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</si>
  <si>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</si>
  <si>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</si>
  <si>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</si>
  <si>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</si>
  <si>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</si>
  <si>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</si>
  <si>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</si>
  <si>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</si>
  <si>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</si>
  <si>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</si>
  <si>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</si>
  <si>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</si>
  <si>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</si>
  <si>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</si>
  <si>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</si>
  <si>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</si>
  <si>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</si>
  <si>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</si>
  <si>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</si>
  <si>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</si>
  <si>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</si>
  <si>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</si>
  <si>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</si>
  <si>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</si>
  <si>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</si>
  <si>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</si>
  <si>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</si>
  <si>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</si>
  <si>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</si>
  <si>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</si>
  <si>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</si>
  <si>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</si>
  <si>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</si>
  <si>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</si>
  <si>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</si>
  <si>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</si>
  <si>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</si>
  <si>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</si>
  <si>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</si>
  <si>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</si>
  <si>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</si>
  <si>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</si>
  <si>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</si>
  <si>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</si>
  <si>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</si>
  <si>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</si>
  <si>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</si>
  <si>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</si>
  <si>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</si>
  <si>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</si>
  <si>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</si>
  <si>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</si>
  <si>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</si>
  <si>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</si>
  <si>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</si>
  <si>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</si>
  <si>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</si>
  <si>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</si>
  <si>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</si>
  <si>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</si>
  <si>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</si>
  <si>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</si>
  <si>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</si>
  <si>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</si>
  <si>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</si>
  <si>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</si>
  <si>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</si>
  <si>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</si>
  <si>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</si>
  <si>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</si>
  <si>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</si>
  <si>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</si>
  <si>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</si>
  <si>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</si>
  <si>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</si>
  <si>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</si>
  <si>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</si>
  <si>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</si>
  <si>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</si>
  <si>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</si>
  <si>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</si>
  <si>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</si>
  <si>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</si>
  <si>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</si>
  <si>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</si>
  <si>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</si>
  <si>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</si>
  <si>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</si>
  <si>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</si>
  <si>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</si>
  <si>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</si>
  <si>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</si>
  <si>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</si>
  <si>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</si>
  <si>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</si>
  <si>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</si>
  <si>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</si>
  <si>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</si>
  <si>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</si>
  <si>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</si>
  <si>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</si>
  <si>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</si>
  <si>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</si>
  <si>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</si>
  <si>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</si>
  <si>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</si>
  <si>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</si>
  <si>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</si>
  <si>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</si>
  <si>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</si>
  <si>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</si>
  <si>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</si>
  <si>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</si>
  <si>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</si>
  <si>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</si>
  <si>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</si>
  <si>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</si>
  <si>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</si>
  <si>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</si>
  <si>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</si>
  <si>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</si>
  <si>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</si>
  <si>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</si>
  <si>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</si>
  <si>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</si>
  <si>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</si>
  <si>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</si>
  <si>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</si>
  <si>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</si>
  <si>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</si>
  <si>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</si>
  <si>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</si>
  <si>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</si>
  <si>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</si>
  <si>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</si>
  <si>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</si>
  <si>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</si>
  <si>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</si>
  <si>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</si>
  <si>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</si>
  <si>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</si>
  <si>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</si>
  <si>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</si>
  <si>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</si>
  <si>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</si>
  <si>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</si>
  <si>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</si>
  <si>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</si>
  <si>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</si>
  <si>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</si>
  <si>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</si>
  <si>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</si>
  <si>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</si>
  <si>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</si>
  <si>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</si>
  <si>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</si>
  <si>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</si>
  <si>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</si>
  <si>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</si>
  <si>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</si>
  <si>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</si>
  <si>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</si>
  <si>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</si>
  <si>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</si>
  <si>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</si>
  <si>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</si>
  <si>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</si>
  <si>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</si>
  <si>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</si>
  <si>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</si>
  <si>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</si>
  <si>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</si>
  <si>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</si>
  <si>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</si>
  <si>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</si>
  <si>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</si>
  <si>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</si>
  <si>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</si>
  <si>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</si>
  <si>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</si>
  <si>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</si>
  <si>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</si>
  <si>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</si>
  <si>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</si>
  <si>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</si>
  <si>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</si>
  <si>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</si>
  <si>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</si>
  <si>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</si>
  <si>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</si>
  <si>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</si>
  <si>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</si>
  <si>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</si>
  <si>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</si>
  <si>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</si>
  <si>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</si>
  <si>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</si>
  <si>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</si>
  <si>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</si>
  <si>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</si>
  <si>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</si>
  <si>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</si>
  <si>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</si>
  <si>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</si>
  <si>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</si>
  <si>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</si>
  <si>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</si>
  <si>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</si>
  <si>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</si>
  <si>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</si>
  <si>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</si>
  <si>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</si>
  <si>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</si>
  <si>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</si>
  <si>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</si>
  <si>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</si>
  <si>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</si>
  <si>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</si>
  <si>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</si>
  <si>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</si>
  <si>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</si>
  <si>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</si>
  <si>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</si>
  <si>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</si>
  <si>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</si>
  <si>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</si>
  <si>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</si>
  <si>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</si>
  <si>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</si>
  <si>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</si>
  <si>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</si>
  <si>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</si>
  <si>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</si>
  <si>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</si>
  <si>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</si>
  <si>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</si>
  <si>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</si>
  <si>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</si>
  <si>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</si>
  <si>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</si>
  <si>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</si>
  <si>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</si>
  <si>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</si>
  <si>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</si>
  <si>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</si>
  <si>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</si>
  <si>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</si>
  <si>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</si>
  <si>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</si>
  <si>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</si>
  <si>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</si>
  <si>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</si>
  <si>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</si>
  <si>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</si>
  <si>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</si>
  <si>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</si>
  <si>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</si>
  <si>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</si>
  <si>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</si>
  <si>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</si>
  <si>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</si>
  <si>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</si>
  <si>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</si>
  <si>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</si>
  <si>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</si>
  <si>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</si>
  <si>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</si>
  <si>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</si>
  <si>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</si>
  <si>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</si>
  <si>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</si>
  <si>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</si>
  <si>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</si>
  <si>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</si>
  <si>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</si>
  <si>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</si>
  <si>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</si>
  <si>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</si>
  <si>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</si>
  <si>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</si>
  <si>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</si>
  <si>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</si>
  <si>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</si>
  <si>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</si>
  <si>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</si>
  <si>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</si>
  <si>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</si>
  <si>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</si>
  <si>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</si>
  <si>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</si>
  <si>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</si>
  <si>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</si>
  <si>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</si>
  <si>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</si>
  <si>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</si>
  <si>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</si>
  <si>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</si>
  <si>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</si>
  <si>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</si>
  <si>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</si>
  <si>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</si>
  <si>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</si>
  <si>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</si>
  <si>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</si>
  <si>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</si>
  <si>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</si>
  <si>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</si>
  <si>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</si>
  <si>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</si>
  <si>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</si>
  <si>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</si>
  <si>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</si>
  <si>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</si>
  <si>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</si>
  <si>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</si>
  <si>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</si>
  <si>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</si>
  <si>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</si>
  <si>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</si>
  <si>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</si>
  <si>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</si>
  <si>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</si>
  <si>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</si>
  <si>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</si>
  <si>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</si>
  <si>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</si>
  <si>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</si>
  <si>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</si>
  <si>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</si>
  <si>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</si>
  <si>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</si>
  <si>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</si>
  <si>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</si>
  <si>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</si>
  <si>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</si>
  <si>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</si>
  <si>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</si>
  <si>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</si>
  <si>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</si>
  <si>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</si>
  <si>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</si>
  <si>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</si>
  <si>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</si>
  <si>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</si>
  <si>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</si>
  <si>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</si>
  <si>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</si>
  <si>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</si>
  <si>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</si>
  <si>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</si>
  <si>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</si>
  <si>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</si>
  <si>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</si>
  <si>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</si>
  <si>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</si>
  <si>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</si>
  <si>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</si>
  <si>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</si>
  <si>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</si>
  <si>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</si>
  <si>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</si>
  <si>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</si>
  <si>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</si>
  <si>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</si>
  <si>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</si>
  <si>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</si>
  <si>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</si>
  <si>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</si>
  <si>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</si>
  <si>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</si>
  <si>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</si>
  <si>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</si>
  <si>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</si>
  <si>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</si>
  <si>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</si>
  <si>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</si>
  <si>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</si>
  <si>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</si>
  <si>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</si>
  <si>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</si>
  <si>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</si>
  <si>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</si>
  <si>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</si>
  <si>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</si>
  <si>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</si>
  <si>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</si>
  <si>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</si>
  <si>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</si>
  <si>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</si>
  <si>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</si>
  <si>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</si>
  <si>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</si>
  <si>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</si>
  <si>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</si>
  <si>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</si>
  <si>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</si>
  <si>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</si>
  <si>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</si>
  <si>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</si>
  <si>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</si>
  <si>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</si>
  <si>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</si>
  <si>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</si>
  <si>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</si>
  <si>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</si>
  <si>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</si>
  <si>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</si>
  <si>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</si>
  <si>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</si>
  <si>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</si>
  <si>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</si>
  <si>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</si>
  <si>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</si>
  <si>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</si>
  <si>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</si>
  <si>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</si>
  <si>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</si>
  <si>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</si>
  <si>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</si>
  <si>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</si>
  <si>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</si>
  <si>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</si>
  <si>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</si>
  <si>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</si>
  <si>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</si>
  <si>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</si>
  <si>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</si>
  <si>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</si>
  <si>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</si>
  <si>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</si>
  <si>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</si>
  <si>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</si>
  <si>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</si>
  <si>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</si>
  <si>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</si>
  <si>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</si>
  <si>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</si>
  <si>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</si>
  <si>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</si>
  <si>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</si>
  <si>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</si>
  <si>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</si>
  <si>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</si>
  <si>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</si>
  <si>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</si>
  <si>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</si>
  <si>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</si>
  <si>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</si>
  <si>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</si>
  <si>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</si>
  <si>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</si>
  <si>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</si>
  <si>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</si>
  <si>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</si>
  <si>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</si>
  <si>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</si>
  <si>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</si>
  <si>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</si>
  <si>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</si>
  <si>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</si>
  <si>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</si>
  <si>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</si>
  <si>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</si>
  <si>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</si>
  <si>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</si>
  <si>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</si>
  <si>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</si>
  <si>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</si>
  <si>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</si>
  <si>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</si>
  <si>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</si>
  <si>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</si>
  <si>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</si>
  <si>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</si>
  <si>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</si>
  <si>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</si>
  <si>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</si>
  <si>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</si>
  <si>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</si>
  <si>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</si>
  <si>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</si>
  <si>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</si>
  <si>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</si>
  <si>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</si>
  <si>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</si>
  <si>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</si>
  <si>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</si>
  <si>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</si>
  <si>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</si>
  <si>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</si>
  <si>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</si>
  <si>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</si>
  <si>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</si>
  <si>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</si>
  <si>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</si>
  <si>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</si>
  <si>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</si>
  <si>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</si>
  <si>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</si>
  <si>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</si>
  <si>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</si>
  <si>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</si>
  <si>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</si>
  <si>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</si>
  <si>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</si>
  <si>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</si>
  <si>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</si>
  <si>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</si>
  <si>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</si>
  <si>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</si>
  <si>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</si>
  <si>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</si>
  <si>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</si>
  <si>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</si>
  <si>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</si>
  <si>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</si>
  <si>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</si>
  <si>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</si>
  <si>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</si>
  <si>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</si>
  <si>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</si>
  <si>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</si>
  <si>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</si>
  <si>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</si>
  <si>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</si>
  <si>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</si>
  <si>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</si>
  <si>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</si>
  <si>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</si>
  <si>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</si>
  <si>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</si>
  <si>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</si>
  <si>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</si>
  <si>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</si>
  <si>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</si>
  <si>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</si>
  <si>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</si>
  <si>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</si>
  <si>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</si>
  <si>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</si>
  <si>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</si>
  <si>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</si>
  <si>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</si>
  <si>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</si>
  <si>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</si>
  <si>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</si>
  <si>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</si>
  <si>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</si>
  <si>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</si>
  <si>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</si>
  <si>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</si>
  <si>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</si>
  <si>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</si>
  <si>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</si>
  <si>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</si>
  <si>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</si>
  <si>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</si>
  <si>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</si>
  <si>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</si>
  <si>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</si>
  <si>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</si>
  <si>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</si>
  <si>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</si>
  <si>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</si>
  <si>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</si>
  <si>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</si>
  <si>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</si>
  <si>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</si>
  <si>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</si>
  <si>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</si>
  <si>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</si>
  <si>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</si>
  <si>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</si>
  <si>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</si>
  <si>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</si>
  <si>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</si>
  <si>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</si>
  <si>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</si>
  <si>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</si>
  <si>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</si>
  <si>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</si>
  <si>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</si>
  <si>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</si>
  <si>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</si>
  <si>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</si>
  <si>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</si>
  <si>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</si>
  <si>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</si>
  <si>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</si>
  <si>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</si>
  <si>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</si>
  <si>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</si>
  <si>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</si>
  <si>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</si>
  <si>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</si>
  <si>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</si>
  <si>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</si>
  <si>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</si>
  <si>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</si>
  <si>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</si>
  <si>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</si>
  <si>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</si>
  <si>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</si>
  <si>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</si>
  <si>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</si>
  <si>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</si>
  <si>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</si>
  <si>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</si>
  <si>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</si>
  <si>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</si>
  <si>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</si>
  <si>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</si>
  <si>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</si>
  <si>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</si>
  <si>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</si>
  <si>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</si>
  <si>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</si>
  <si>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</si>
  <si>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</si>
  <si>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</si>
  <si>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</si>
  <si>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</si>
  <si>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</si>
  <si>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</si>
  <si>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</si>
  <si>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</si>
  <si>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</si>
  <si>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</si>
  <si>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</si>
  <si>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</si>
  <si>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</si>
  <si>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</si>
  <si>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</si>
  <si>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</si>
  <si>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</si>
  <si>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</si>
  <si>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</si>
  <si>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</si>
  <si>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</si>
  <si>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</si>
  <si>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</si>
  <si>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</si>
  <si>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</si>
  <si>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</si>
  <si>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</si>
  <si>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</si>
  <si>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</si>
  <si>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</si>
  <si>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</si>
  <si>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</si>
  <si>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</si>
  <si>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</si>
  <si>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</si>
  <si>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</si>
  <si>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</si>
  <si>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</si>
  <si>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</si>
  <si>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</si>
  <si>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</si>
  <si>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</si>
  <si>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</si>
  <si>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</si>
  <si>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</si>
  <si>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</si>
  <si>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</si>
  <si>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</si>
  <si>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</si>
  <si>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</si>
  <si>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</si>
  <si>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</si>
  <si>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</si>
  <si>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</si>
  <si>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</si>
  <si>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</si>
  <si>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</si>
  <si>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</si>
  <si>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</si>
  <si>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</si>
  <si>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</si>
  <si>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</si>
  <si>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</si>
  <si>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</si>
  <si>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</si>
  <si>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</si>
  <si>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</si>
  <si>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</si>
  <si>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</si>
  <si>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</si>
  <si>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</si>
  <si>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</si>
  <si>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</si>
  <si>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</si>
  <si>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</si>
  <si>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</si>
  <si>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</si>
  <si>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</si>
  <si>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</si>
  <si>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</si>
  <si>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</si>
  <si>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</si>
  <si>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</si>
  <si>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</si>
  <si>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</si>
  <si>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</si>
  <si>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</si>
  <si>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</si>
  <si>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</si>
  <si>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</si>
  <si>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</si>
  <si>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</si>
  <si>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</si>
  <si>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</si>
  <si>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</si>
  <si>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</si>
  <si>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</si>
  <si>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</si>
  <si>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</si>
  <si>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</si>
  <si>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</si>
  <si>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</si>
  <si>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</si>
  <si>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</si>
  <si>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</si>
  <si>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</si>
  <si>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</si>
  <si>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</si>
  <si>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</si>
  <si>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</si>
  <si>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</si>
  <si>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</si>
  <si>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</si>
  <si>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</si>
  <si>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</si>
  <si>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</si>
  <si>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</si>
  <si>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</si>
  <si>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</si>
  <si>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</si>
  <si>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</si>
  <si>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</si>
  <si>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</si>
  <si>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</si>
  <si>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</si>
  <si>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</si>
  <si>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</si>
  <si>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</si>
  <si>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</si>
  <si>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</si>
  <si>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</si>
  <si>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</si>
  <si>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</si>
  <si>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</si>
  <si>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</si>
  <si>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</si>
  <si>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</si>
  <si>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</si>
  <si>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</si>
  <si>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</si>
  <si>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</si>
  <si>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</si>
  <si>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</si>
  <si>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</si>
  <si>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</si>
  <si>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</si>
  <si>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</si>
  <si>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</si>
  <si>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</si>
  <si>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</si>
  <si>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</si>
  <si>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</si>
  <si>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</si>
  <si>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</si>
  <si>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</si>
  <si>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</si>
  <si>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</si>
  <si>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</si>
  <si>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</si>
  <si>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</si>
  <si>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</si>
  <si>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</si>
  <si>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</si>
  <si>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</si>
  <si>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</si>
  <si>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</si>
  <si>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</si>
  <si>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</si>
  <si>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</si>
  <si>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</si>
  <si>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</si>
  <si>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</si>
  <si>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</si>
  <si>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</si>
  <si>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</si>
  <si>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</si>
  <si>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</si>
  <si>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</si>
  <si>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</si>
  <si>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</si>
  <si>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</si>
  <si>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</si>
  <si>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</si>
  <si>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</si>
  <si>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</si>
  <si>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</si>
  <si>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</si>
  <si>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</si>
  <si>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</si>
  <si>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</si>
  <si>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</si>
  <si>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</si>
  <si>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</si>
  <si>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</si>
  <si>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</si>
  <si>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</si>
  <si>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</si>
  <si>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</si>
  <si>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</si>
  <si>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</si>
  <si>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</si>
  <si>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</si>
  <si>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</si>
  <si>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</si>
  <si>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</si>
  <si>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</si>
  <si>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</si>
  <si>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</si>
  <si>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</si>
  <si>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</si>
  <si>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</si>
  <si>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</si>
  <si>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</si>
  <si>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</si>
  <si>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</si>
  <si>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</si>
  <si>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</si>
  <si>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</si>
  <si>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</si>
  <si>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</si>
  <si>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</si>
  <si>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</si>
  <si>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</si>
  <si>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</si>
  <si>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</si>
  <si>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</si>
  <si>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</si>
  <si>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</si>
  <si>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</si>
  <si>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</si>
  <si>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</si>
  <si>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</si>
  <si>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</si>
  <si>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</si>
  <si>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</si>
  <si>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</si>
  <si>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</si>
  <si>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</si>
  <si>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</si>
  <si>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</si>
  <si>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</si>
  <si>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</si>
  <si>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</si>
  <si>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</si>
  <si>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</si>
  <si>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</si>
  <si>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</si>
  <si>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</si>
  <si>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</si>
  <si>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</si>
  <si>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</si>
  <si>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</si>
  <si>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</si>
  <si>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</si>
  <si>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</si>
  <si>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</si>
  <si>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</si>
  <si>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</si>
  <si>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</si>
  <si>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</si>
  <si>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</si>
  <si>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</si>
  <si>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</si>
  <si>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</si>
  <si>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</si>
  <si>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</si>
  <si>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</si>
  <si>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</si>
  <si>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</si>
  <si>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</si>
  <si>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</si>
  <si>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</si>
  <si>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</si>
  <si>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</si>
  <si>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</si>
  <si>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</si>
  <si>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</si>
  <si>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</si>
  <si>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</si>
  <si>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</si>
  <si>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</si>
  <si>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</si>
  <si>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</si>
  <si>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</si>
  <si>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</si>
  <si>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</si>
  <si>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</si>
  <si>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</si>
  <si>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</si>
  <si>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</si>
  <si>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</si>
  <si>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</si>
  <si>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</si>
  <si>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</si>
  <si>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</si>
  <si>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</si>
  <si>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</si>
  <si>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</si>
  <si>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</si>
  <si>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</si>
  <si>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</si>
  <si>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</si>
  <si>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</si>
  <si>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</si>
  <si>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</si>
  <si>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</si>
  <si>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</si>
  <si>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</si>
  <si>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</si>
  <si>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</si>
  <si>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</si>
  <si>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</si>
  <si>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</si>
  <si>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</si>
  <si>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</si>
  <si>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</si>
  <si>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</si>
  <si>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</si>
  <si>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</si>
  <si>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</si>
  <si>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</si>
  <si>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</si>
  <si>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</si>
  <si>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</si>
  <si>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</si>
  <si>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</si>
  <si>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</si>
  <si>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</si>
  <si>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</si>
  <si>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</si>
  <si>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</si>
  <si>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</si>
  <si>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</si>
  <si>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</si>
  <si>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</si>
  <si>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</si>
  <si>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</si>
  <si>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</si>
  <si>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</si>
  <si>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</si>
  <si>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</si>
  <si>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</si>
  <si>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</si>
  <si>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</si>
  <si>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</si>
  <si>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</si>
  <si>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</si>
  <si>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</si>
  <si>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</si>
  <si>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</si>
  <si>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</si>
  <si>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</si>
  <si>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</si>
  <si>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</si>
  <si>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</si>
  <si>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</si>
  <si>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</si>
  <si>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</si>
  <si>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</si>
  <si>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</si>
  <si>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</si>
  <si>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</si>
  <si>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</si>
  <si>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</si>
  <si>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</si>
  <si>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</si>
  <si>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</si>
  <si>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</si>
  <si>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</si>
  <si>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</si>
  <si>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</si>
  <si>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</si>
  <si>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</si>
  <si>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</si>
  <si>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</si>
  <si>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</si>
  <si>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</si>
  <si>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</si>
  <si>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</si>
  <si>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</si>
  <si>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</si>
  <si>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</si>
  <si>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</si>
  <si>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</si>
  <si>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</si>
  <si>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</si>
  <si>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</si>
  <si>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</si>
  <si>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</si>
  <si>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</si>
  <si>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</si>
  <si>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</si>
  <si>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</si>
  <si>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</si>
  <si>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</si>
  <si>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</si>
  <si>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</si>
  <si>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</si>
  <si>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</si>
  <si>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</si>
  <si>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</si>
  <si>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</si>
  <si>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</si>
  <si>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</si>
  <si>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</si>
  <si>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</si>
  <si>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</si>
  <si>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</si>
  <si>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</si>
  <si>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</si>
  <si>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</si>
  <si>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</si>
  <si>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</si>
  <si>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</si>
  <si>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</si>
  <si>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</si>
  <si>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</si>
  <si>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</si>
  <si>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</si>
  <si>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</si>
  <si>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</si>
  <si>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</si>
  <si>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</si>
  <si>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</si>
  <si>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</si>
  <si>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</si>
  <si>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</si>
  <si>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</si>
  <si>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</si>
  <si>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</si>
  <si>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</si>
  <si>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</si>
  <si>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</si>
  <si>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</si>
  <si>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</si>
  <si>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</si>
  <si>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</si>
  <si>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</si>
  <si>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</si>
  <si>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</si>
  <si>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</si>
  <si>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</si>
  <si>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</si>
  <si>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</si>
  <si>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</si>
  <si>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</si>
  <si>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</si>
  <si>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</si>
  <si>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</si>
  <si>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</si>
  <si>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</si>
  <si>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</si>
  <si>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</si>
  <si>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</si>
  <si>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</si>
  <si>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</si>
  <si>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</si>
  <si>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</si>
  <si>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</si>
  <si>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</si>
  <si>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</si>
  <si>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</si>
  <si>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</si>
  <si>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</si>
  <si>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</si>
  <si>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</si>
  <si>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</si>
  <si>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</si>
  <si>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</si>
  <si>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</si>
  <si>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</si>
  <si>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</si>
  <si>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</si>
  <si>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</si>
  <si>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</si>
  <si>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</si>
  <si>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</si>
  <si>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</si>
  <si>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</si>
  <si>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</si>
  <si>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</si>
  <si>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</si>
  <si>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</si>
  <si>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</si>
  <si>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</si>
  <si>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</si>
  <si>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</si>
  <si>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</si>
  <si>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</si>
  <si>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</si>
  <si>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</si>
  <si>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</si>
  <si>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</si>
  <si>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</si>
  <si>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</si>
  <si>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</si>
  <si>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</si>
  <si>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</si>
  <si>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</si>
  <si>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</si>
  <si>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</si>
  <si>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</si>
  <si>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</si>
  <si>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</si>
  <si>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</si>
  <si>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</si>
  <si>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</si>
  <si>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</si>
  <si>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</si>
  <si>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</si>
  <si>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</si>
  <si>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</si>
  <si>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</si>
  <si>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</si>
  <si>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</si>
  <si>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</si>
  <si>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</si>
  <si>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</si>
  <si>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</si>
  <si>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</si>
  <si>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</si>
  <si>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</si>
  <si>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</si>
  <si>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</si>
  <si>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</si>
  <si>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</si>
  <si>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</si>
  <si>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</si>
  <si>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</si>
  <si>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</si>
  <si>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</si>
  <si>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</si>
  <si>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</si>
  <si>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</si>
  <si>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</si>
  <si>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</si>
  <si>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</si>
  <si>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</si>
  <si>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</si>
  <si>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</si>
  <si>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</si>
  <si>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</si>
  <si>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</si>
  <si>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</si>
  <si>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</si>
  <si>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</si>
  <si>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</si>
  <si>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</si>
  <si>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</si>
  <si>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</si>
  <si>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</si>
  <si>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</si>
  <si>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</si>
  <si>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</si>
  <si>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</si>
  <si>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</si>
  <si>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</si>
  <si>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</si>
  <si>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</si>
  <si>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</si>
  <si>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</si>
  <si>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</si>
  <si>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</si>
  <si>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</si>
  <si>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</si>
  <si>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</si>
  <si>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</si>
  <si>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</si>
  <si>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</si>
  <si>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</si>
  <si>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</si>
  <si>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</si>
  <si>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</si>
  <si>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</si>
  <si>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</si>
  <si>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</si>
  <si>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</si>
  <si>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</si>
  <si>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</si>
  <si>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</si>
  <si>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</si>
  <si>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</si>
  <si>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</si>
  <si>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</si>
  <si>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</si>
  <si>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</si>
  <si>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</si>
  <si>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</si>
  <si>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</si>
  <si>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</si>
  <si>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</si>
  <si>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</si>
  <si>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</si>
  <si>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</si>
  <si>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</si>
  <si>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</si>
  <si>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</si>
  <si>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</si>
  <si>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</si>
  <si>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</si>
  <si>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</si>
  <si>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</si>
  <si>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</si>
  <si>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</si>
  <si>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</si>
  <si>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</si>
  <si>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</si>
  <si>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</si>
  <si>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</si>
  <si>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</si>
  <si>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</si>
  <si>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</si>
  <si>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</si>
  <si>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</si>
  <si>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</si>
  <si>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</si>
  <si>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</si>
  <si>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</si>
  <si>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</si>
  <si>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</si>
  <si>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</si>
  <si>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</si>
  <si>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</si>
  <si>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</si>
  <si>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</si>
  <si>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</si>
  <si>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</si>
  <si>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</si>
  <si>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</si>
  <si>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</si>
  <si>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</si>
  <si>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</si>
  <si>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</si>
  <si>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</si>
  <si>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</si>
  <si>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</si>
  <si>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</si>
  <si>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</si>
  <si>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</si>
  <si>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</si>
  <si>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</si>
  <si>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</si>
  <si>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</si>
  <si>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</si>
  <si>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</si>
  <si>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</si>
  <si>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</si>
  <si>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</si>
  <si>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</si>
  <si>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</si>
  <si>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</si>
  <si>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</si>
  <si>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</si>
  <si>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</si>
  <si>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</si>
  <si>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</si>
  <si>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</si>
  <si>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</si>
  <si>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</si>
  <si>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</si>
  <si>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</si>
  <si>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</si>
  <si>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</si>
  <si>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</si>
  <si>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</si>
  <si>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</si>
  <si>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</si>
  <si>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</si>
  <si>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</si>
  <si>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</si>
  <si>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</si>
  <si>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</si>
  <si>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</si>
  <si>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</si>
  <si>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</si>
  <si>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</si>
  <si>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</si>
  <si>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</si>
  <si>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</si>
  <si>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</si>
  <si>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</si>
  <si>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</si>
  <si>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</si>
  <si>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</si>
  <si>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</si>
  <si>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</si>
  <si>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</si>
  <si>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</si>
  <si>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</si>
  <si>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</si>
  <si>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</si>
  <si>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</si>
  <si>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</si>
  <si>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</si>
  <si>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</si>
  <si>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</si>
  <si>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</si>
  <si>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</si>
  <si>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</si>
  <si>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</si>
  <si>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</si>
  <si>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</si>
  <si>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</si>
  <si>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</si>
  <si>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</si>
  <si>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</si>
  <si>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</si>
  <si>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</si>
  <si>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</si>
  <si>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</si>
  <si>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</si>
  <si>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</si>
  <si>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</si>
  <si>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</si>
  <si>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</si>
  <si>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</si>
  <si>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</si>
  <si>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</si>
  <si>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</si>
  <si>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</si>
  <si>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</si>
  <si>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</si>
  <si>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</si>
  <si>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</si>
  <si>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</si>
  <si>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</si>
  <si>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</si>
  <si>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</si>
  <si>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</si>
  <si>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</si>
  <si>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</si>
  <si>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</si>
  <si>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</si>
  <si>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</si>
  <si>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</si>
  <si>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</si>
  <si>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</si>
  <si>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</si>
  <si>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</si>
  <si>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</si>
  <si>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</si>
  <si>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</si>
  <si>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</si>
  <si>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</si>
  <si>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</si>
  <si>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</si>
  <si>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</si>
  <si>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</si>
  <si>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</si>
  <si>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</si>
  <si>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</si>
  <si>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</si>
  <si>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</si>
  <si>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</si>
  <si>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</si>
  <si>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</si>
  <si>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</si>
  <si>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</si>
  <si>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</si>
  <si>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</si>
  <si>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</si>
  <si>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</si>
  <si>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</si>
  <si>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</si>
  <si>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</si>
  <si>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</si>
  <si>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</si>
  <si>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</si>
  <si>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</si>
  <si>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</si>
  <si>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</si>
  <si>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</si>
  <si>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</si>
  <si>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</si>
  <si>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</si>
  <si>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</si>
  <si>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</si>
  <si>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</si>
  <si>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</si>
  <si>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</si>
  <si>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</si>
  <si>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</si>
  <si>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</si>
  <si>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</si>
  <si>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</si>
  <si>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</si>
  <si>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</si>
  <si>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</si>
  <si>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</si>
  <si>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</si>
  <si>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</si>
  <si>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</si>
  <si>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</si>
  <si>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</si>
  <si>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</si>
  <si>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</si>
  <si>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</si>
  <si>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</si>
  <si>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</si>
  <si>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</si>
  <si>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</si>
  <si>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</si>
  <si>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</si>
  <si>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</si>
  <si>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</si>
  <si>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</si>
  <si>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</si>
  <si>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</si>
  <si>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</si>
  <si>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</si>
  <si>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</si>
  <si>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</si>
  <si>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</si>
  <si>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</si>
  <si>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</si>
  <si>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</si>
  <si>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</si>
  <si>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</si>
  <si>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</si>
  <si>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</si>
  <si>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</si>
  <si>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</si>
  <si>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</si>
  <si>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</si>
  <si>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</si>
  <si>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</si>
  <si>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</si>
  <si>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</si>
  <si>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</si>
  <si>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</si>
  <si>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</si>
  <si>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</si>
  <si>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</si>
  <si>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</si>
  <si>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</si>
  <si>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</si>
  <si>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</si>
  <si>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</si>
  <si>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</si>
  <si>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</si>
  <si>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</si>
  <si>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</si>
  <si>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</si>
  <si>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</si>
  <si>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</si>
  <si>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</si>
  <si>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</si>
  <si>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</si>
  <si>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</si>
  <si>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</si>
  <si>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</si>
  <si>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</si>
  <si>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</si>
  <si>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</si>
  <si>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</si>
  <si>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</si>
  <si>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</si>
  <si>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</si>
  <si>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</si>
  <si>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</si>
  <si>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</si>
  <si>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</si>
  <si>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</si>
  <si>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</si>
  <si>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</si>
  <si>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</si>
  <si>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</si>
  <si>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</si>
  <si>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</si>
  <si>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</si>
  <si>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</si>
  <si>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</si>
  <si>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</si>
  <si>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</si>
  <si>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</si>
  <si>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</si>
  <si>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</si>
  <si>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</si>
  <si>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</si>
  <si>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</si>
  <si>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</si>
  <si>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</si>
  <si>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</si>
  <si>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</si>
  <si>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</si>
  <si>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</si>
  <si>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</si>
  <si>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</si>
  <si>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</si>
  <si>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</si>
  <si>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</si>
  <si>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</si>
  <si>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</si>
  <si>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</si>
  <si>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</si>
  <si>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</si>
  <si>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</si>
  <si>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</si>
  <si>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</si>
  <si>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</si>
  <si>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</si>
  <si>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</si>
  <si>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</si>
  <si>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</si>
  <si>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</si>
  <si>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</si>
  <si>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</si>
  <si>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</si>
  <si>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</si>
  <si>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</si>
  <si>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</si>
  <si>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</si>
  <si>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</si>
  <si>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</si>
  <si>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</si>
  <si>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</si>
  <si>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</si>
  <si>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</si>
  <si>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</si>
  <si>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</si>
  <si>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</si>
  <si>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</si>
  <si>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</si>
  <si>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</si>
  <si>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</si>
  <si>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</si>
  <si>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</si>
  <si>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</si>
  <si>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</si>
  <si>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</si>
  <si>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</si>
  <si>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</si>
  <si>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</si>
  <si>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</si>
  <si>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</si>
  <si>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</si>
  <si>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</si>
  <si>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</si>
  <si>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</si>
  <si>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</si>
  <si>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</si>
  <si>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</si>
  <si>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</si>
  <si>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</si>
  <si>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</si>
  <si>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</si>
  <si>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</si>
  <si>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</si>
  <si>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</si>
  <si>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</si>
  <si>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</si>
  <si>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</si>
  <si>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</si>
  <si>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</si>
  <si>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</si>
  <si>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</si>
  <si>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</si>
  <si>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</si>
  <si>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</si>
  <si>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</si>
  <si>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</si>
  <si>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</si>
  <si>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</si>
  <si>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</si>
  <si>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</si>
  <si>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</si>
  <si>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</si>
  <si>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</si>
  <si>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</si>
  <si>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</si>
  <si>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</si>
  <si>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</si>
  <si>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</si>
  <si>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</si>
  <si>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</si>
  <si>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</si>
  <si>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</si>
  <si>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</si>
  <si>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</si>
  <si>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</si>
  <si>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</si>
  <si>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</si>
  <si>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</si>
  <si>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</si>
  <si>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</si>
  <si>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</si>
  <si>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</si>
  <si>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</si>
  <si>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</si>
  <si>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</si>
  <si>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</si>
  <si>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</si>
  <si>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</si>
  <si>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</si>
  <si>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</si>
  <si>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</si>
  <si>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</si>
  <si>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</si>
  <si>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</si>
  <si>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</si>
  <si>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</si>
  <si>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</si>
  <si>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</si>
  <si>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</si>
  <si>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</si>
  <si>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</si>
  <si>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</si>
  <si>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</si>
  <si>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</si>
  <si>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</si>
  <si>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</si>
  <si>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</si>
  <si>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</si>
  <si>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</si>
  <si>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</si>
  <si>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</si>
  <si>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</si>
  <si>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</si>
  <si>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</si>
  <si>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</si>
  <si>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</si>
  <si>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</si>
  <si>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</si>
  <si>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</si>
  <si>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</si>
  <si>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</si>
  <si>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</si>
  <si>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</si>
  <si>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</si>
  <si>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</si>
  <si>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</si>
  <si>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</si>
  <si>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</si>
  <si>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</si>
  <si>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</si>
  <si>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</si>
  <si>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</si>
  <si>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</si>
  <si>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</si>
  <si>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</si>
  <si>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</si>
  <si>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</si>
  <si>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</si>
  <si>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</si>
  <si>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</si>
  <si>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</si>
  <si>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</si>
  <si>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</si>
  <si>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</si>
  <si>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</si>
  <si>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</si>
  <si>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</si>
  <si>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</si>
  <si>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</si>
  <si>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</si>
  <si>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</si>
  <si>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</si>
  <si>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</si>
  <si>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</si>
  <si>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</si>
  <si>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</si>
  <si>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</si>
  <si>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</si>
  <si>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</si>
  <si>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</si>
  <si>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</si>
  <si>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</si>
  <si>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</si>
  <si>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</si>
  <si>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</si>
  <si>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</si>
  <si>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</si>
  <si>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</si>
  <si>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</si>
  <si>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</si>
  <si>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</si>
  <si>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</si>
  <si>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</si>
  <si>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</si>
  <si>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</si>
  <si>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</si>
  <si>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</si>
  <si>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</si>
  <si>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</si>
  <si>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</si>
  <si>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</si>
  <si>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</si>
  <si>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</si>
  <si>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</si>
  <si>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</si>
  <si>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</si>
  <si>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</si>
  <si>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</si>
  <si>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</si>
  <si>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</si>
  <si>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</si>
  <si>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</si>
  <si>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</si>
  <si>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</si>
  <si>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</si>
  <si>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</si>
  <si>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</si>
  <si>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</si>
  <si>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</si>
  <si>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</si>
  <si>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</si>
  <si>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</si>
  <si>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</si>
  <si>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</si>
  <si>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</si>
  <si>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</si>
  <si>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</si>
  <si>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</si>
  <si>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</si>
  <si>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</si>
  <si>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</si>
  <si>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</si>
  <si>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</si>
  <si>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</si>
  <si>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</si>
  <si>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</si>
  <si>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</si>
  <si>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</si>
  <si>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</si>
  <si>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</si>
  <si>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</si>
  <si>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</si>
  <si>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</si>
  <si>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</si>
  <si>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</si>
  <si>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</si>
  <si>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</si>
  <si>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</si>
  <si>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</si>
  <si>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</si>
  <si>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</si>
  <si>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</si>
  <si>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</si>
  <si>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</si>
  <si>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</si>
  <si>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</si>
  <si>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</si>
  <si>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</si>
  <si>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</si>
  <si>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</si>
  <si>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</si>
  <si>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</si>
  <si>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</si>
  <si>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</si>
  <si>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</si>
  <si>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</si>
  <si>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</si>
  <si>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</si>
  <si>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</si>
  <si>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</si>
  <si>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</si>
  <si>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</si>
  <si>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</si>
  <si>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</si>
  <si>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</si>
  <si>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</si>
  <si>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</si>
  <si>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</si>
  <si>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</si>
  <si>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</si>
  <si>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</si>
  <si>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</si>
  <si>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</si>
  <si>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</si>
  <si>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</si>
  <si>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</si>
  <si>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</si>
  <si>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</si>
  <si>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</si>
  <si>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</si>
  <si>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</si>
  <si>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</si>
  <si>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</si>
  <si>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</si>
  <si>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</si>
  <si>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</si>
  <si>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</si>
  <si>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</si>
  <si>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</si>
  <si>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</si>
  <si>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</si>
  <si>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</si>
  <si>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</si>
  <si>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</si>
  <si>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</si>
  <si>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</si>
  <si>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</si>
  <si>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</si>
  <si>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</si>
  <si>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</si>
  <si>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</si>
  <si>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</si>
  <si>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</si>
  <si>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</si>
  <si>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</si>
  <si>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</si>
  <si>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</si>
  <si>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</si>
  <si>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</si>
  <si>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</si>
  <si>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</si>
  <si>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</si>
  <si>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</si>
  <si>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</si>
  <si>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</si>
  <si>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</si>
  <si>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</si>
  <si>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</si>
  <si>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</si>
  <si>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</si>
  <si>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</si>
  <si>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</si>
  <si>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</si>
  <si>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</si>
  <si>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</si>
  <si>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</si>
  <si>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</si>
  <si>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</si>
  <si>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</si>
  <si>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</si>
  <si>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</si>
  <si>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</si>
  <si>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</si>
  <si>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</si>
  <si>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</si>
  <si>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</si>
  <si>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</si>
  <si>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</si>
  <si>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</si>
  <si>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</si>
  <si>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</si>
  <si>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</si>
  <si>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</si>
  <si>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</si>
  <si>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</si>
  <si>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</si>
  <si>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</si>
  <si>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</si>
  <si>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</si>
  <si>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</si>
  <si>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</si>
  <si>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</si>
  <si>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</si>
  <si>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</si>
  <si>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</si>
  <si>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</si>
  <si>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</si>
  <si>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</si>
  <si>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</si>
  <si>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</si>
  <si>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</si>
  <si>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</si>
  <si>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</si>
  <si>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</si>
  <si>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</si>
  <si>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</si>
  <si>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</si>
  <si>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</si>
  <si>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</si>
  <si>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</si>
  <si>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</si>
  <si>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</si>
  <si>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</si>
  <si>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</si>
  <si>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</si>
  <si>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</si>
  <si>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</si>
  <si>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</si>
  <si>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</si>
  <si>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</si>
  <si>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</si>
  <si>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</si>
  <si>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</si>
  <si>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</si>
  <si>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</si>
  <si>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</si>
  <si>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</si>
  <si>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</si>
  <si>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</si>
  <si>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</si>
  <si>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</si>
  <si>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</si>
  <si>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</si>
  <si>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</si>
  <si>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</si>
  <si>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</si>
  <si>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</si>
  <si>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</si>
  <si>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</si>
  <si>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</si>
  <si>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</si>
  <si>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</si>
  <si>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</si>
  <si>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</si>
  <si>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</si>
  <si>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</si>
  <si>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</si>
  <si>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</si>
  <si>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</si>
  <si>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</si>
  <si>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</si>
  <si>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</si>
  <si>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</si>
  <si>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</si>
  <si>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</si>
  <si>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</si>
  <si>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</si>
  <si>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</si>
  <si>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</si>
  <si>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</si>
  <si>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</si>
  <si>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</si>
  <si>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</si>
  <si>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</si>
  <si>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</si>
  <si>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</si>
  <si>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</si>
  <si>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</si>
  <si>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</si>
  <si>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</si>
  <si>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</si>
  <si>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</si>
  <si>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</si>
  <si>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</si>
  <si>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</si>
  <si>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</si>
  <si>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</si>
  <si>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</si>
  <si>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</si>
  <si>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</si>
  <si>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</si>
  <si>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</si>
  <si>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</si>
  <si>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</si>
  <si>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</si>
  <si>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</si>
  <si>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</si>
  <si>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</si>
  <si>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</si>
  <si>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</si>
  <si>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</si>
  <si>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</si>
  <si>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</si>
  <si>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</si>
  <si>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</si>
  <si>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</si>
  <si>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</si>
  <si>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</si>
  <si>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</si>
  <si>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</si>
  <si>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</si>
  <si>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</si>
  <si>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</si>
  <si>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</si>
  <si>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</si>
  <si>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</si>
  <si>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</si>
  <si>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</si>
  <si>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</si>
  <si>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</si>
  <si>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</si>
  <si>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</si>
  <si>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</si>
  <si>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</si>
  <si>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</si>
  <si>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</si>
  <si>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</si>
  <si>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</si>
  <si>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</si>
  <si>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</si>
  <si>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</si>
  <si>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</si>
  <si>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</si>
  <si>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</si>
  <si>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</si>
  <si>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</si>
  <si>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</si>
  <si>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</si>
  <si>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</si>
  <si>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</si>
  <si>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</si>
  <si>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</si>
  <si>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</si>
  <si>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</si>
  <si>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</si>
  <si>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</si>
  <si>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</si>
  <si>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</si>
  <si>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</si>
  <si>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</si>
  <si>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</si>
  <si>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</si>
  <si>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</si>
  <si>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</si>
  <si>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</si>
  <si>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</si>
  <si>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</si>
  <si>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</si>
  <si>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</si>
  <si>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</si>
  <si>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</si>
  <si>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</si>
  <si>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</si>
  <si>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</si>
  <si>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</si>
  <si>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</si>
  <si>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</si>
  <si>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</si>
  <si>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</si>
  <si>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</si>
  <si>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</si>
  <si>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</si>
  <si>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</si>
  <si>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</si>
  <si>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</si>
  <si>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</si>
  <si>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</si>
  <si>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</si>
  <si>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</si>
  <si>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</si>
  <si>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</si>
  <si>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</si>
  <si>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</si>
  <si>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</si>
  <si>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</si>
  <si>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</si>
  <si>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</si>
  <si>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</si>
  <si>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</si>
  <si>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</si>
  <si>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</si>
  <si>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</si>
  <si>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</si>
  <si>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</si>
  <si>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</si>
  <si>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</si>
  <si>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</si>
  <si>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</si>
  <si>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</si>
  <si>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</si>
  <si>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</si>
  <si>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</si>
  <si>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</si>
  <si>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</si>
  <si>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</si>
  <si>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</si>
  <si>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</si>
  <si>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</si>
  <si>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</si>
  <si>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</si>
  <si>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</si>
  <si>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</si>
  <si>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</si>
  <si>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</si>
  <si>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</si>
  <si>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</si>
  <si>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</si>
  <si>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</si>
  <si>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</si>
  <si>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</si>
  <si>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</si>
  <si>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</si>
  <si>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</si>
  <si>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</si>
  <si>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</si>
  <si>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</si>
  <si>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</si>
  <si>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</si>
  <si>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</si>
  <si>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</si>
  <si>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</si>
  <si>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</si>
  <si>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</si>
  <si>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</si>
  <si>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</si>
  <si>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</si>
  <si>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</si>
  <si>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</si>
  <si>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</si>
  <si>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</si>
  <si>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</si>
  <si>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</si>
  <si>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</si>
  <si>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</si>
  <si>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</si>
  <si>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</si>
  <si>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</si>
  <si>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</si>
  <si>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</si>
  <si>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</si>
  <si>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</si>
  <si>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</si>
  <si>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</si>
  <si>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</si>
  <si>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</si>
  <si>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</si>
  <si>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</si>
  <si>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</si>
  <si>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</si>
  <si>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</si>
  <si>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</si>
  <si>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</si>
  <si>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</si>
  <si>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</si>
  <si>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</si>
  <si>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</si>
  <si>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</si>
  <si>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</si>
  <si>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</si>
  <si>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</si>
  <si>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</si>
  <si>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</si>
  <si>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</si>
  <si>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</si>
  <si>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</si>
  <si>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</si>
  <si>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</si>
  <si>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</si>
  <si>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</si>
  <si>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</si>
  <si>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</si>
  <si>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</si>
  <si>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</si>
  <si>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</si>
  <si>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</si>
  <si>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</si>
  <si>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</si>
  <si>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</si>
  <si>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</si>
  <si>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</si>
  <si>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</si>
  <si>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</si>
  <si>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</si>
  <si>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</si>
  <si>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</si>
  <si>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</si>
  <si>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</si>
  <si>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</si>
  <si>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</si>
  <si>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</si>
  <si>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</si>
  <si>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</si>
  <si>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</si>
  <si>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</si>
  <si>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</si>
  <si>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</si>
  <si>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</si>
  <si>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</si>
  <si>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</si>
  <si>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</si>
  <si>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</si>
  <si>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</si>
  <si>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</si>
  <si>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</si>
  <si>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</si>
  <si>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</si>
  <si>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</si>
  <si>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</si>
  <si>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</si>
  <si>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</si>
  <si>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</si>
  <si>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</si>
  <si>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</si>
  <si>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</si>
  <si>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</si>
  <si>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</si>
  <si>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</si>
  <si>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</si>
  <si>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</si>
  <si>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</si>
  <si>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</si>
  <si>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</si>
  <si>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</si>
  <si>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</si>
  <si>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</si>
  <si>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</si>
  <si>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</si>
  <si>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</si>
  <si>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</si>
  <si>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</si>
  <si>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</si>
  <si>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</si>
  <si>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</si>
  <si>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</si>
  <si>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</si>
  <si>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</si>
  <si>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</si>
  <si>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</si>
  <si>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</si>
  <si>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</si>
  <si>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</si>
  <si>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</si>
  <si>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</si>
  <si>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</si>
  <si>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</si>
  <si>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</si>
  <si>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</si>
  <si>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</si>
  <si>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</si>
  <si>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</si>
  <si>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</si>
  <si>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</si>
  <si>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</si>
  <si>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</si>
  <si>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</si>
  <si>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</si>
  <si>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</si>
  <si>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</si>
  <si>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</si>
  <si>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</si>
  <si>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</si>
  <si>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</si>
  <si>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</si>
  <si>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</si>
  <si>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</si>
  <si>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</si>
  <si>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</si>
  <si>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</si>
  <si>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</si>
  <si>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</si>
  <si>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</si>
  <si>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</si>
  <si>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</si>
  <si>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</si>
  <si>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</si>
  <si>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</si>
  <si>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</si>
  <si>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</si>
  <si>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</si>
  <si>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</si>
  <si>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</si>
  <si>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</si>
  <si>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</si>
  <si>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</si>
  <si>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</si>
  <si>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</si>
  <si>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</si>
  <si>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</si>
  <si>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</si>
  <si>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</si>
  <si>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</si>
  <si>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</si>
  <si>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</si>
  <si>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</si>
  <si>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</si>
  <si>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</si>
  <si>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</si>
  <si>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</si>
  <si>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</si>
  <si>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</si>
  <si>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</si>
  <si>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</si>
  <si>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</si>
  <si>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</si>
  <si>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</si>
  <si>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</si>
  <si>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</si>
  <si>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</si>
  <si>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</si>
  <si>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</si>
  <si>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</si>
  <si>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</si>
  <si>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</si>
  <si>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</si>
  <si>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</si>
  <si>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</si>
  <si>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</si>
  <si>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</si>
  <si>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</si>
  <si>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</si>
  <si>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</si>
  <si>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</si>
  <si>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</si>
  <si>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</si>
  <si>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</si>
  <si>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</si>
  <si>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</si>
  <si>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</si>
  <si>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</si>
  <si>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</si>
  <si>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</si>
  <si>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</si>
  <si>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</si>
  <si>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</si>
  <si>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</si>
  <si>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</si>
  <si>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</si>
  <si>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</si>
  <si>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</si>
  <si>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</si>
  <si>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</si>
  <si>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</si>
  <si>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</si>
  <si>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</si>
  <si>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</si>
  <si>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</si>
  <si>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</si>
  <si>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</si>
  <si>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</si>
  <si>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</si>
  <si>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</si>
  <si>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</si>
  <si>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</si>
  <si>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</si>
  <si>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</si>
  <si>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</si>
  <si>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</si>
  <si>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</si>
  <si>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</si>
  <si>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</si>
  <si>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</si>
  <si>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</si>
  <si>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</si>
  <si>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</si>
  <si>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</si>
  <si>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</si>
  <si>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</si>
  <si>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</si>
  <si>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</si>
  <si>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</si>
  <si>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</si>
  <si>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</si>
  <si>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</si>
  <si>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</si>
  <si>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</si>
  <si>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</si>
  <si>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</si>
  <si>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</si>
  <si>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</si>
  <si>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</si>
  <si>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</si>
  <si>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</si>
  <si>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</si>
  <si>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</si>
  <si>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</si>
  <si>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</si>
  <si>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</si>
  <si>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</si>
  <si>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</si>
  <si>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</si>
  <si>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</si>
  <si>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</si>
  <si>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</si>
  <si>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</si>
  <si>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</si>
  <si>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</si>
  <si>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</si>
  <si>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</si>
  <si>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</si>
  <si>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</si>
  <si>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</si>
  <si>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</si>
  <si>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</si>
  <si>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</si>
  <si>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</si>
  <si>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</si>
  <si>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</si>
  <si>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</si>
  <si>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</si>
  <si>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</si>
  <si>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</si>
  <si>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</si>
  <si>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</si>
  <si>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</si>
  <si>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</si>
  <si>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</si>
  <si>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</si>
  <si>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</si>
  <si>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</si>
  <si>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</si>
  <si>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</si>
  <si>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</si>
  <si>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</si>
  <si>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</si>
  <si>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</si>
  <si>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</si>
  <si>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</si>
  <si>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</si>
  <si>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</si>
  <si>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</si>
  <si>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</si>
  <si>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</si>
  <si>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</si>
  <si>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</si>
  <si>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</si>
  <si>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</si>
  <si>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</si>
  <si>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</si>
  <si>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</si>
  <si>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</si>
  <si>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</si>
  <si>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</si>
  <si>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</si>
  <si>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</si>
  <si>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</si>
  <si>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</si>
  <si>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</si>
  <si>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</si>
  <si>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</si>
  <si>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</si>
  <si>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</si>
  <si>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</si>
  <si>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</si>
  <si>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</si>
  <si>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</si>
  <si>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</si>
  <si>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</si>
  <si>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</si>
  <si>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</si>
  <si>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</si>
  <si>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</si>
  <si>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</si>
  <si>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</si>
  <si>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</si>
  <si>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</si>
  <si>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</si>
  <si>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</si>
  <si>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</si>
  <si>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</si>
  <si>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</si>
  <si>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</si>
  <si>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</si>
  <si>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</si>
  <si>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</si>
  <si>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</si>
  <si>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</si>
  <si>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</si>
  <si>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</si>
  <si>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</si>
  <si>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</si>
  <si>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</si>
  <si>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</si>
  <si>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</si>
  <si>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</si>
  <si>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</si>
  <si>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</si>
  <si>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</si>
  <si>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</si>
  <si>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</si>
  <si>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</si>
  <si>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</si>
  <si>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</si>
  <si>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</si>
  <si>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</si>
  <si>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</si>
  <si>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</si>
  <si>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</si>
  <si>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</si>
  <si>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</si>
  <si>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</si>
  <si>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</si>
  <si>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</si>
  <si>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</si>
  <si>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</si>
  <si>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</si>
  <si>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</si>
  <si>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</si>
  <si>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</si>
  <si>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</si>
  <si>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</si>
  <si>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</si>
  <si>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</si>
  <si>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</si>
  <si>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</si>
  <si>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</si>
  <si>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</si>
  <si>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</si>
  <si>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</si>
  <si>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</si>
  <si>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</si>
  <si>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</si>
  <si>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</si>
  <si>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</si>
  <si>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</si>
  <si>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</si>
  <si>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</si>
  <si>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</si>
  <si>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</si>
  <si>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</si>
  <si>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</si>
  <si>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</si>
  <si>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</si>
  <si>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</si>
  <si>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</si>
  <si>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</si>
  <si>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</si>
  <si>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</si>
  <si>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</si>
  <si>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</si>
  <si>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</si>
  <si>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</si>
  <si>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</si>
  <si>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</si>
  <si>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</si>
  <si>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</si>
  <si>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</si>
  <si>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</si>
  <si>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</si>
  <si>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</si>
  <si>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</si>
  <si>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</si>
  <si>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</si>
  <si>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</si>
  <si>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</si>
  <si>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</si>
  <si>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</si>
  <si>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</si>
  <si>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</si>
  <si>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</si>
  <si>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</si>
  <si>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</si>
  <si>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</si>
  <si>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</si>
  <si>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</si>
  <si>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</si>
  <si>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</si>
  <si>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</si>
  <si>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</si>
  <si>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</si>
  <si>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</si>
  <si>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</si>
  <si>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</si>
  <si>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</si>
  <si>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</si>
  <si>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</si>
  <si>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</si>
  <si>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</si>
  <si>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</si>
  <si>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</si>
  <si>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</si>
  <si>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</si>
  <si>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</si>
  <si>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</si>
  <si>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</si>
  <si>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</si>
  <si>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</si>
  <si>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</si>
  <si>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</si>
  <si>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</si>
  <si>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</si>
  <si>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</si>
  <si>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</si>
  <si>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</si>
  <si>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</si>
  <si>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</si>
  <si>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</si>
  <si>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</si>
  <si>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</si>
  <si>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</si>
  <si>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</si>
  <si>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</si>
  <si>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</si>
  <si>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</si>
  <si>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</si>
  <si>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</si>
  <si>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</si>
  <si>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</si>
  <si>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</si>
  <si>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</si>
  <si>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</si>
  <si>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</si>
  <si>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</si>
  <si>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</si>
  <si>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</si>
  <si>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</si>
  <si>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</si>
  <si>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</si>
  <si>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</si>
  <si>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</si>
  <si>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</si>
  <si>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</si>
  <si>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</si>
  <si>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</si>
  <si>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</si>
  <si>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</si>
  <si>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</si>
  <si>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</si>
  <si>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</si>
  <si>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</si>
  <si>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</si>
  <si>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</si>
  <si>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</si>
  <si>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</si>
  <si>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</si>
  <si>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</si>
  <si>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</si>
  <si>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</si>
  <si>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</si>
  <si>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</si>
  <si>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</si>
  <si>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</si>
  <si>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</si>
  <si>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</si>
  <si>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</si>
  <si>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</si>
  <si>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</si>
  <si>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</si>
  <si>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</si>
  <si>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</si>
  <si>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</si>
  <si>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</si>
  <si>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</si>
  <si>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</si>
  <si>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</si>
  <si>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</si>
  <si>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</si>
  <si>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</si>
  <si>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</si>
  <si>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</si>
  <si>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</si>
  <si>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</si>
  <si>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</si>
  <si>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</si>
  <si>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</si>
  <si>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</si>
  <si>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</si>
  <si>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</si>
  <si>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</si>
  <si>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</si>
  <si>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</si>
  <si>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</si>
  <si>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</si>
  <si>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</si>
  <si>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</si>
  <si>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</si>
  <si>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</si>
  <si>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</si>
  <si>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</si>
  <si>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</si>
  <si>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</si>
  <si>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</si>
  <si>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</si>
  <si>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</si>
  <si>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</si>
  <si>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</si>
  <si>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</si>
  <si>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</si>
  <si>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</si>
  <si>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</si>
  <si>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</si>
  <si>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</si>
  <si>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</si>
  <si>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</si>
  <si>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</si>
  <si>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</si>
  <si>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</si>
  <si>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</si>
  <si>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</si>
  <si>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</si>
  <si>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</si>
  <si>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</si>
  <si>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</si>
  <si>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</si>
  <si>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</si>
  <si>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</si>
  <si>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</si>
  <si>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</si>
  <si>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</si>
  <si>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</si>
  <si>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</si>
  <si>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</si>
  <si>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</si>
  <si>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</si>
  <si>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</si>
  <si>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</si>
  <si>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</si>
  <si>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</si>
  <si>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</si>
  <si>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</si>
  <si>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</si>
  <si>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</si>
  <si>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</si>
  <si>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</si>
  <si>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</si>
  <si>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</si>
  <si>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</si>
  <si>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</si>
  <si>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</si>
  <si>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</si>
  <si>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</si>
  <si>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</si>
  <si>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</si>
  <si>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</si>
  <si>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</si>
  <si>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</si>
  <si>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</si>
  <si>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</si>
  <si>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</si>
  <si>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</si>
  <si>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</si>
  <si>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</si>
  <si>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</si>
  <si>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</si>
  <si>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</si>
  <si>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</si>
  <si>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</si>
  <si>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</si>
  <si>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</si>
  <si>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</si>
  <si>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</si>
  <si>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</si>
  <si>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</si>
  <si>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</si>
  <si>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</si>
  <si>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</si>
  <si>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</si>
  <si>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</si>
  <si>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</si>
  <si>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</si>
  <si>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</si>
  <si>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</si>
  <si>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</si>
  <si>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</si>
  <si>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</si>
  <si>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</si>
  <si>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</si>
  <si>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</si>
  <si>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</si>
  <si>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</si>
  <si>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</si>
  <si>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</si>
  <si>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</si>
  <si>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</si>
  <si>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</si>
  <si>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</si>
  <si>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</si>
  <si>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</si>
  <si>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</si>
  <si>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</si>
  <si>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</si>
  <si>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</si>
  <si>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</si>
  <si>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</si>
  <si>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</si>
  <si>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</si>
  <si>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</si>
  <si>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</si>
  <si>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</si>
  <si>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</si>
  <si>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</si>
  <si>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</si>
  <si>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</si>
  <si>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</si>
  <si>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</si>
  <si>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</si>
  <si>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</si>
  <si>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</si>
  <si>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</si>
  <si>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</si>
  <si>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</si>
  <si>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</si>
  <si>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</si>
  <si>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</si>
  <si>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</si>
  <si>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</si>
  <si>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</si>
  <si>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</si>
  <si>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</si>
  <si>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</si>
  <si>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</si>
  <si>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</si>
  <si>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</si>
  <si>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</si>
  <si>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</si>
  <si>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</si>
  <si>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</si>
  <si>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</si>
  <si>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</si>
  <si>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</si>
  <si>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</si>
  <si>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</si>
  <si>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</si>
  <si>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</si>
  <si>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</si>
  <si>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</si>
  <si>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</si>
  <si>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</si>
  <si>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</si>
  <si>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</si>
  <si>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</si>
  <si>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</si>
  <si>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</si>
  <si>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</si>
  <si>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</si>
  <si>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</si>
  <si>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</si>
  <si>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</si>
  <si>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</si>
  <si>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</si>
  <si>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</si>
  <si>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</si>
  <si>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</si>
  <si>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</si>
  <si>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</si>
  <si>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</si>
  <si>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</si>
  <si>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</si>
  <si>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</si>
  <si>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</si>
  <si>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</si>
  <si>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</si>
  <si>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</si>
  <si>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</si>
  <si>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</si>
  <si>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</si>
  <si>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</si>
  <si>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</si>
  <si>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</si>
  <si>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</si>
  <si>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</si>
  <si>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</si>
  <si>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</si>
  <si>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</si>
  <si>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</si>
  <si>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</si>
  <si>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</si>
  <si>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</si>
  <si>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</si>
  <si>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</si>
  <si>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</si>
  <si>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</si>
  <si>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</si>
  <si>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</si>
  <si>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</si>
  <si>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</si>
  <si>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</si>
  <si>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</si>
  <si>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</si>
  <si>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</si>
  <si>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</si>
  <si>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</si>
  <si>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</si>
  <si>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</si>
  <si>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</si>
  <si>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</si>
  <si>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</si>
  <si>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</si>
  <si>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</si>
  <si>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</si>
  <si>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</si>
  <si>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</si>
  <si>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</si>
  <si>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</si>
  <si>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</si>
  <si>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</si>
  <si>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</si>
  <si>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</si>
  <si>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</si>
  <si>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</si>
  <si>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</si>
  <si>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</si>
  <si>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</si>
  <si>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</si>
  <si>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</si>
  <si>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</si>
  <si>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</si>
  <si>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</si>
  <si>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</si>
  <si>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</si>
  <si>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</si>
  <si>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</si>
  <si>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</si>
  <si>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</si>
  <si>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</si>
  <si>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</si>
  <si>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</si>
  <si>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</si>
  <si>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</si>
  <si>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</si>
  <si>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</si>
  <si>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</si>
  <si>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</si>
  <si>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</si>
  <si>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</si>
  <si>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</si>
  <si>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</si>
  <si>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</si>
  <si>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</si>
  <si>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</si>
  <si>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</si>
  <si>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</si>
  <si>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</si>
  <si>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</si>
  <si>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</si>
  <si>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</si>
  <si>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</si>
  <si>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</si>
  <si>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</si>
  <si>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</si>
  <si>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</si>
  <si>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</si>
  <si>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</si>
  <si>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</si>
  <si>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</si>
  <si>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</si>
  <si>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</si>
  <si>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</si>
  <si>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</si>
  <si>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</si>
  <si>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</si>
  <si>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</si>
  <si>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</si>
  <si>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</si>
  <si>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</si>
  <si>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</si>
  <si>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</si>
  <si>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</si>
  <si>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</si>
  <si>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</si>
  <si>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</si>
  <si>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</si>
  <si>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</si>
  <si>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</si>
  <si>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</si>
  <si>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</si>
  <si>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</si>
  <si>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</si>
  <si>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</si>
  <si>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</si>
  <si>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</si>
  <si>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</si>
  <si>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</si>
  <si>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</si>
  <si>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</si>
  <si>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</si>
  <si>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</si>
  <si>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</si>
  <si>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</si>
  <si>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</si>
  <si>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</si>
  <si>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</si>
  <si>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</si>
  <si>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</si>
  <si>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</si>
  <si>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</si>
  <si>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</si>
  <si>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</si>
  <si>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</si>
  <si>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</si>
  <si>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</si>
  <si>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</si>
  <si>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</si>
  <si>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</si>
  <si>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</si>
  <si>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</si>
  <si>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</si>
  <si>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</si>
  <si>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</si>
  <si>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</si>
  <si>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</si>
  <si>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</si>
  <si>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</si>
  <si>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</si>
  <si>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</si>
  <si>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</si>
  <si>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</si>
  <si>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</si>
  <si>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</si>
  <si>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</si>
  <si>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</si>
  <si>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</si>
  <si>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</si>
  <si>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</si>
  <si>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</si>
  <si>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</si>
  <si>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</si>
  <si>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</si>
  <si>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</si>
  <si>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</si>
  <si>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</si>
  <si>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</si>
  <si>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</si>
  <si>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</si>
  <si>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</si>
  <si>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</si>
  <si>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</si>
  <si>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</si>
  <si>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</si>
  <si>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</si>
  <si>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</si>
  <si>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</si>
  <si>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</si>
  <si>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</si>
  <si>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</si>
  <si>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</si>
  <si>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</si>
  <si>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</si>
  <si>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</si>
  <si>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</si>
  <si>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</si>
  <si>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</si>
  <si>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</si>
  <si>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</si>
  <si>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</si>
  <si>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</si>
  <si>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</si>
  <si>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</si>
  <si>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</si>
  <si>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</si>
  <si>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</si>
  <si>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</si>
  <si>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</si>
  <si>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</si>
  <si>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</si>
  <si>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</si>
  <si>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</si>
  <si>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</si>
  <si>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</si>
  <si>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</si>
  <si>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</si>
  <si>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</si>
  <si>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</si>
  <si>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</si>
  <si>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</si>
  <si>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</si>
  <si>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</si>
  <si>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</si>
  <si>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</si>
  <si>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</si>
  <si>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</si>
  <si>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</si>
  <si>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</si>
  <si>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</si>
  <si>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</si>
  <si>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</si>
  <si>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</si>
  <si>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</si>
  <si>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</si>
  <si>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</si>
  <si>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</si>
  <si>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</si>
  <si>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</si>
  <si>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</si>
  <si>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</si>
  <si>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</si>
  <si>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</si>
  <si>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</si>
  <si>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</si>
  <si>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</si>
  <si>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</si>
  <si>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</si>
  <si>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</si>
  <si>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</si>
  <si>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</si>
  <si>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</si>
  <si>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</si>
  <si>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</si>
  <si>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</si>
  <si>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</si>
  <si>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</si>
  <si>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</si>
  <si>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</si>
  <si>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</si>
  <si>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</si>
  <si>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</si>
  <si>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</si>
  <si>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</si>
  <si>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</si>
  <si>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</si>
  <si>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</si>
  <si>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</si>
  <si>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</si>
  <si>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</si>
  <si>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</si>
  <si>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</si>
  <si>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</si>
  <si>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</si>
  <si>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</si>
  <si>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</si>
  <si>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</si>
  <si>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</si>
  <si>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</si>
  <si>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</si>
  <si>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</si>
  <si>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</si>
  <si>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</si>
  <si>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</si>
  <si>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</si>
  <si>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</si>
  <si>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</si>
  <si>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</si>
  <si>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</si>
  <si>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</si>
  <si>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</si>
  <si>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</si>
  <si>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</si>
  <si>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</si>
  <si>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</si>
  <si>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</si>
  <si>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</si>
  <si>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</si>
  <si>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</si>
  <si>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</si>
  <si>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</si>
  <si>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</si>
  <si>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</si>
  <si>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</si>
  <si>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</si>
  <si>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</si>
  <si>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</si>
  <si>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</si>
  <si>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</si>
  <si>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</si>
  <si>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</si>
  <si>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</si>
  <si>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</si>
  <si>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</si>
  <si>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</si>
  <si>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</si>
  <si>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</si>
  <si>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</si>
  <si>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</si>
  <si>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</si>
  <si>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</si>
  <si>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</si>
  <si>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</si>
  <si>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</si>
  <si>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</si>
  <si>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</si>
  <si>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</si>
  <si>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</si>
  <si>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</si>
  <si>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</si>
  <si>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</si>
  <si>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</si>
  <si>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</si>
  <si>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</si>
  <si>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</si>
  <si>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</si>
  <si>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</si>
  <si>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</si>
  <si>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</si>
  <si>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</si>
  <si>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</si>
  <si>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</si>
  <si>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</si>
  <si>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</si>
  <si>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</si>
  <si>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</si>
  <si>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</si>
  <si>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</si>
  <si>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</si>
  <si>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</si>
  <si>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</si>
  <si>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</si>
  <si>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</si>
  <si>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</si>
  <si>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</si>
  <si>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</si>
  <si>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</si>
  <si>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</si>
  <si>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</si>
  <si>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</si>
  <si>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</si>
  <si>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</si>
  <si>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</si>
  <si>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</si>
  <si>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</si>
  <si>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</si>
  <si>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</si>
  <si>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</si>
  <si>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</si>
  <si>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</si>
  <si>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</si>
  <si>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</si>
  <si>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</si>
  <si>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</si>
  <si>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</si>
  <si>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</si>
  <si>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</si>
  <si>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</si>
  <si>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</si>
  <si>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</si>
  <si>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</si>
  <si>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</si>
  <si>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</si>
  <si>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</si>
  <si>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</si>
  <si>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</si>
  <si>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</si>
  <si>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</si>
  <si>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</si>
  <si>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</si>
  <si>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</si>
  <si>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</si>
  <si>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</si>
  <si>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</si>
  <si>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</si>
  <si>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</si>
  <si>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</si>
  <si>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</si>
  <si>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</si>
  <si>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</si>
  <si>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</si>
  <si>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</si>
  <si>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</si>
  <si>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</si>
  <si>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</si>
  <si>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</si>
  <si>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</si>
  <si>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</si>
  <si>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</si>
  <si>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</si>
  <si>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</si>
  <si>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</si>
  <si>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</si>
  <si>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</si>
  <si>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</si>
  <si>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</si>
  <si>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</si>
  <si>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</si>
  <si>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</si>
  <si>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</si>
  <si>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</si>
  <si>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</si>
  <si>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</si>
  <si>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</si>
  <si>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</si>
  <si>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</si>
  <si>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</si>
  <si>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</si>
  <si>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</si>
  <si>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</si>
  <si>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</si>
  <si>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</si>
  <si>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</si>
  <si>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</si>
  <si>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</si>
  <si>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</si>
  <si>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</si>
  <si>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</si>
  <si>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</si>
  <si>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</si>
  <si>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</si>
  <si>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</si>
  <si>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</si>
  <si>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</si>
  <si>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</si>
  <si>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</si>
  <si>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</si>
  <si>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</si>
  <si>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</si>
  <si>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</si>
  <si>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</si>
  <si>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</si>
  <si>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</si>
  <si>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</si>
  <si>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</si>
  <si>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</si>
  <si>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</si>
  <si>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</si>
  <si>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</si>
  <si>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</si>
  <si>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</si>
  <si>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</si>
  <si>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</si>
  <si>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</si>
  <si>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</si>
  <si>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</si>
  <si>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</si>
  <si>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</si>
  <si>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</si>
  <si>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</si>
  <si>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</si>
  <si>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</si>
  <si>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</si>
  <si>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</si>
  <si>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</si>
  <si>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</si>
  <si>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</si>
  <si>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</si>
  <si>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</si>
  <si>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</si>
  <si>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</si>
  <si>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</si>
  <si>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</si>
  <si>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</si>
  <si>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</si>
  <si>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</si>
  <si>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</si>
  <si>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</si>
  <si>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</si>
  <si>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</si>
  <si>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</si>
  <si>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</si>
  <si>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</si>
  <si>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</si>
  <si>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</si>
  <si>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</si>
  <si>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</si>
  <si>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</si>
  <si>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</si>
  <si>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</si>
  <si>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</si>
  <si>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</si>
  <si>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</si>
  <si>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</si>
  <si>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</si>
  <si>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</si>
  <si>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</si>
  <si>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</si>
  <si>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</si>
  <si>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</si>
  <si>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</si>
  <si>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</si>
  <si>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</si>
  <si>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</si>
  <si>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</si>
  <si>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</si>
  <si>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</si>
  <si>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</si>
  <si>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</si>
  <si>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</si>
  <si>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</si>
  <si>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</si>
  <si>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</si>
  <si>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</si>
  <si>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</si>
  <si>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</si>
  <si>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</si>
  <si>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</si>
  <si>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</si>
  <si>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</si>
  <si>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</si>
  <si>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</si>
  <si>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</si>
  <si>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</si>
  <si>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</si>
  <si>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</si>
  <si>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</si>
  <si>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</si>
  <si>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</si>
  <si>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</si>
  <si>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</si>
  <si>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</si>
  <si>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</si>
  <si>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</si>
  <si>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</si>
  <si>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</si>
  <si>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</si>
  <si>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</si>
  <si>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</si>
  <si>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</si>
  <si>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</si>
  <si>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</si>
  <si>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</si>
  <si>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</si>
  <si>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</si>
  <si>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</si>
  <si>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</si>
  <si>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</si>
  <si>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</si>
  <si>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</si>
  <si>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</si>
  <si>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</si>
  <si>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</si>
  <si>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</si>
  <si>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</si>
  <si>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</si>
  <si>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</si>
  <si>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</si>
  <si>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</si>
  <si>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</si>
  <si>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</si>
  <si>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</si>
  <si>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</si>
  <si>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</si>
  <si>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</si>
  <si>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</si>
  <si>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</si>
  <si>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</si>
  <si>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</si>
  <si>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</si>
  <si>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</si>
  <si>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</si>
  <si>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</si>
  <si>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</si>
  <si>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</si>
  <si>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</si>
  <si>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</si>
  <si>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</si>
  <si>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</si>
  <si>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</si>
  <si>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</si>
  <si>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</si>
  <si>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</si>
  <si>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</si>
  <si>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</si>
  <si>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</si>
  <si>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</si>
  <si>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</si>
  <si>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</si>
  <si>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</si>
  <si>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</si>
  <si>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</si>
  <si>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</si>
  <si>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</si>
  <si>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</si>
  <si>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</si>
  <si>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</si>
  <si>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</si>
  <si>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</si>
  <si>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</si>
  <si>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</si>
  <si>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</si>
  <si>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</si>
  <si>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</si>
  <si>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</si>
  <si>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</si>
  <si>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</si>
  <si>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</si>
  <si>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</si>
  <si>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</si>
  <si>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</si>
  <si>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</si>
  <si>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</si>
  <si>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</si>
  <si>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</si>
  <si>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</si>
  <si>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</si>
  <si>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</si>
  <si>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</si>
  <si>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</si>
  <si>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</si>
  <si>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</si>
  <si>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</si>
  <si>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</si>
  <si>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</si>
  <si>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</si>
  <si>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</si>
  <si>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</si>
  <si>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</si>
  <si>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</si>
  <si>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</si>
  <si>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</si>
  <si>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</si>
  <si>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</si>
  <si>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</si>
  <si>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</si>
  <si>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</si>
  <si>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</si>
  <si>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</si>
  <si>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</si>
  <si>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</si>
  <si>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</si>
  <si>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</si>
  <si>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</si>
  <si>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</si>
  <si>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</si>
  <si>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</si>
  <si>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</si>
  <si>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</si>
  <si>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</si>
  <si>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</si>
  <si>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</si>
  <si>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</si>
  <si>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</si>
  <si>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</si>
  <si>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</si>
  <si>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</si>
  <si>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</si>
  <si>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</si>
  <si>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</si>
  <si>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</si>
  <si>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</si>
  <si>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</si>
  <si>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</si>
  <si>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</si>
  <si>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</si>
  <si>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</si>
  <si>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</si>
  <si>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</si>
  <si>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</si>
  <si>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</si>
  <si>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</si>
  <si>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</si>
  <si>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</si>
  <si>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</si>
  <si>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</si>
  <si>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</si>
  <si>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</si>
  <si>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</si>
  <si>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</si>
  <si>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</si>
  <si>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</si>
  <si>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</si>
  <si>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</si>
  <si>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</si>
  <si>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</si>
  <si>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</si>
  <si>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</si>
  <si>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</si>
  <si>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</si>
  <si>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</si>
  <si>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</si>
  <si>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</si>
  <si>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</si>
  <si>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</si>
  <si>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</si>
  <si>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</si>
  <si>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</si>
  <si>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</si>
  <si>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</si>
  <si>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</si>
  <si>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</si>
  <si>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</si>
  <si>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</si>
  <si>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</si>
  <si>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</si>
  <si>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</si>
  <si>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</si>
  <si>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</si>
  <si>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</si>
  <si>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</si>
  <si>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</si>
  <si>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</si>
  <si>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</si>
  <si>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</si>
  <si>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</si>
  <si>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</si>
  <si>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</si>
  <si>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</si>
  <si>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</si>
  <si>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</si>
  <si>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</si>
  <si>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</si>
  <si>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</si>
  <si>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</si>
  <si>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</si>
  <si>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</si>
  <si>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</si>
  <si>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</si>
  <si>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</si>
  <si>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</si>
  <si>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</si>
  <si>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</si>
  <si>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</si>
  <si>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</si>
  <si>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</si>
  <si>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</si>
  <si>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</si>
  <si>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</si>
  <si>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</si>
  <si>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</si>
  <si>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</si>
  <si>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</si>
  <si>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</si>
  <si>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</si>
  <si>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</si>
  <si>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</si>
  <si>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</si>
  <si>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</si>
  <si>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</si>
  <si>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</si>
  <si>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</si>
  <si>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</si>
  <si>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</si>
  <si>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</si>
  <si>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</si>
  <si>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</si>
  <si>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</si>
  <si>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</si>
  <si>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</si>
  <si>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</si>
  <si>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</si>
  <si>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</si>
  <si>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</si>
  <si>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</si>
  <si>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</si>
  <si>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</si>
  <si>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</si>
  <si>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</si>
  <si>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</si>
  <si>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</si>
  <si>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</si>
  <si>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</si>
  <si>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</si>
  <si>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</si>
  <si>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</si>
  <si>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</si>
  <si>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</si>
  <si>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</si>
  <si>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</si>
  <si>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</si>
  <si>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</si>
  <si>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</si>
  <si>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</si>
  <si>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</si>
  <si>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</si>
  <si>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</si>
  <si>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</si>
  <si>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</si>
  <si>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</si>
  <si>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</si>
  <si>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</si>
  <si>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</si>
  <si>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</si>
  <si>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</si>
  <si>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</si>
  <si>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</si>
  <si>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</si>
  <si>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</si>
  <si>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</si>
  <si>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</si>
  <si>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</si>
  <si>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</si>
  <si>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</si>
  <si>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</si>
  <si>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</si>
  <si>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</si>
  <si>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</si>
  <si>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</si>
  <si>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</si>
  <si>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</si>
  <si>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</si>
  <si>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</si>
  <si>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</si>
  <si>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</si>
  <si>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</si>
  <si>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</si>
  <si>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</si>
  <si>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</si>
  <si>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</si>
  <si>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</si>
  <si>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</si>
  <si>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</si>
  <si>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</si>
  <si>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</si>
  <si>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</si>
  <si>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</si>
  <si>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</si>
  <si>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</si>
  <si>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</si>
  <si>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</si>
  <si>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</si>
  <si>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</si>
  <si>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</si>
  <si>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</si>
  <si>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</si>
  <si>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</si>
  <si>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</si>
  <si>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</si>
  <si>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</si>
  <si>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</si>
  <si>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</si>
  <si>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</si>
  <si>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</si>
  <si>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</si>
  <si>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</si>
  <si>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</si>
  <si>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</si>
  <si>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</si>
  <si>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</si>
  <si>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</si>
  <si>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</si>
  <si>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</si>
  <si>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</si>
  <si>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</si>
  <si>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</si>
  <si>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</si>
  <si>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</si>
  <si>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</si>
  <si>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</si>
  <si>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</si>
  <si>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</si>
  <si>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</si>
  <si>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</si>
  <si>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</si>
  <si>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</si>
  <si>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</si>
  <si>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</si>
  <si>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</si>
  <si>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</si>
  <si>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</si>
  <si>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</si>
  <si>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</si>
  <si>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</si>
  <si>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</si>
  <si>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</si>
  <si>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</si>
  <si>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</si>
  <si>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</si>
  <si>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</si>
  <si>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</si>
  <si>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</si>
  <si>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</si>
  <si>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</si>
  <si>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</si>
  <si>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</si>
  <si>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</si>
  <si>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</si>
  <si>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</si>
  <si>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</si>
  <si>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</si>
  <si>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</si>
  <si>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</si>
  <si>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</si>
  <si>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</si>
  <si>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</si>
  <si>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</si>
  <si>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</si>
  <si>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</si>
  <si>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</si>
  <si>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</si>
  <si>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</si>
  <si>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</si>
  <si>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</si>
  <si>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</si>
  <si>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</si>
  <si>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</si>
  <si>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</si>
  <si>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</si>
  <si>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</si>
  <si>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</si>
  <si>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</si>
  <si>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</si>
  <si>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</si>
  <si>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</si>
  <si>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</si>
  <si>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</si>
  <si>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</si>
  <si>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</si>
  <si>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</si>
  <si>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</si>
  <si>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</si>
  <si>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</si>
  <si>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</si>
  <si>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</si>
  <si>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</si>
  <si>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</si>
  <si>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</si>
  <si>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</si>
  <si>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</si>
  <si>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</si>
  <si>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</si>
  <si>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</si>
  <si>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</si>
  <si>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</si>
  <si>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</si>
  <si>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</si>
  <si>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</si>
  <si>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</si>
  <si>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</si>
  <si>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</si>
  <si>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</si>
  <si>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</si>
  <si>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</si>
  <si>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</si>
  <si>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</si>
  <si>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</si>
  <si>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</si>
  <si>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</si>
  <si>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</si>
  <si>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</si>
  <si>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</si>
  <si>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</si>
  <si>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</si>
  <si>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</si>
  <si>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</si>
  <si>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</si>
  <si>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</si>
  <si>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</si>
  <si>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</si>
  <si>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</si>
  <si>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</si>
  <si>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</si>
  <si>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</si>
  <si>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</si>
  <si>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</si>
  <si>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</si>
  <si>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</si>
  <si>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</si>
  <si>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</si>
  <si>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</si>
  <si>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</si>
  <si>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</si>
  <si>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</si>
  <si>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</si>
  <si>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</si>
  <si>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</si>
  <si>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</si>
  <si>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</si>
  <si>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</si>
  <si>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</si>
  <si>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</si>
  <si>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</si>
  <si>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</si>
  <si>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</si>
  <si>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</si>
  <si>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</si>
  <si>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</si>
  <si>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</si>
  <si>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</si>
  <si>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</si>
  <si>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</si>
  <si>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</si>
  <si>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</si>
  <si>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</si>
  <si>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</si>
  <si>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</si>
  <si>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</si>
  <si>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</si>
  <si>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</si>
  <si>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</si>
  <si>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</si>
  <si>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</si>
  <si>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</si>
  <si>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</si>
  <si>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</si>
  <si>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</si>
  <si>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</si>
  <si>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</si>
  <si>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</si>
  <si>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</si>
  <si>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</si>
  <si>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</si>
  <si>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</si>
  <si>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</si>
  <si>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</si>
  <si>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</si>
  <si>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</si>
  <si>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</si>
  <si>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</si>
  <si>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</si>
  <si>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</si>
  <si>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</si>
  <si>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</si>
  <si>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</si>
  <si>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</si>
  <si>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</si>
  <si>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</si>
  <si>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</si>
  <si>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</si>
  <si>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</si>
  <si>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</si>
  <si>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</si>
  <si>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</si>
  <si>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</si>
  <si>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</si>
  <si>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</si>
  <si>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</si>
  <si>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</si>
  <si>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</si>
  <si>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</si>
  <si>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</si>
  <si>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</si>
  <si>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</si>
  <si>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</si>
  <si>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</si>
  <si>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</si>
  <si>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</si>
  <si>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</si>
  <si>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</si>
  <si>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</si>
  <si>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</si>
  <si>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</si>
  <si>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</si>
  <si>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</si>
  <si>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</si>
  <si>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</si>
  <si>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</si>
  <si>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</si>
  <si>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</si>
  <si>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</si>
  <si>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</si>
  <si>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</si>
  <si>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</si>
  <si>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</si>
  <si>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</si>
  <si>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</si>
  <si>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</si>
  <si>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</si>
  <si>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</si>
  <si>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</si>
  <si>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</si>
  <si>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</si>
  <si>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</si>
  <si>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</si>
  <si>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</si>
  <si>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</si>
  <si>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</si>
  <si>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</si>
  <si>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</si>
  <si>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</si>
  <si>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</si>
  <si>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</si>
  <si>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</si>
  <si>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</si>
  <si>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</si>
  <si>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</si>
  <si>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</si>
  <si>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</si>
  <si>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</si>
  <si>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</si>
  <si>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</si>
  <si>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</si>
  <si>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</si>
  <si>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</si>
  <si>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</si>
  <si>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</si>
  <si>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</si>
  <si>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</si>
  <si>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</si>
  <si>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</si>
  <si>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</si>
  <si>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</si>
  <si>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</si>
  <si>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</si>
  <si>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</si>
  <si>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</si>
  <si>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</si>
  <si>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</si>
  <si>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</si>
  <si>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</si>
  <si>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</si>
  <si>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</si>
  <si>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</si>
  <si>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</si>
  <si>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</si>
  <si>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</si>
  <si>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</si>
  <si>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</si>
  <si>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</si>
  <si>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</si>
  <si>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</si>
  <si>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</si>
  <si>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</si>
  <si>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</si>
  <si>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</si>
  <si>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</si>
  <si>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</si>
  <si>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</si>
  <si>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</si>
  <si>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</si>
  <si>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</si>
  <si>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</si>
  <si>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</si>
  <si>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</si>
  <si>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</si>
  <si>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</si>
  <si>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</si>
  <si>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</si>
  <si>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</si>
  <si>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</si>
  <si>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</si>
  <si>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</si>
  <si>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</si>
  <si>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</si>
  <si>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</si>
  <si>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</si>
  <si>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</si>
  <si>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</si>
  <si>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</si>
  <si>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</si>
  <si>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</si>
  <si>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</si>
  <si>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</si>
  <si>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</si>
  <si>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</si>
  <si>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</si>
  <si>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</si>
  <si>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</si>
  <si>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</si>
  <si>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</si>
  <si>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</si>
  <si>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</si>
  <si>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</si>
  <si>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</si>
  <si>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</si>
  <si>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</si>
  <si>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</si>
  <si>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</si>
  <si>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</si>
  <si>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</si>
  <si>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</si>
  <si>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</si>
  <si>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</si>
  <si>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</si>
  <si>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</si>
  <si>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</si>
  <si>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</si>
  <si>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</si>
  <si>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</si>
  <si>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</si>
  <si>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</si>
  <si>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</si>
  <si>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</si>
  <si>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</si>
  <si>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</si>
  <si>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</si>
  <si>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</si>
  <si>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</si>
  <si>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</si>
  <si>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</si>
  <si>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</si>
  <si>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</si>
  <si>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</si>
  <si>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</si>
  <si>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</si>
  <si>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</si>
  <si>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</si>
  <si>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</si>
  <si>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</si>
  <si>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</si>
  <si>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</si>
  <si>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</si>
  <si>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</si>
  <si>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</si>
  <si>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</si>
  <si>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</si>
  <si>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</si>
  <si>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</si>
  <si>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</si>
  <si>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</si>
  <si>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</si>
  <si>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</si>
  <si>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</si>
  <si>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</si>
  <si>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</si>
  <si>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</si>
  <si>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</si>
  <si>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</si>
  <si>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</si>
  <si>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</si>
  <si>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</si>
  <si>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</si>
  <si>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</si>
  <si>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</si>
  <si>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</si>
  <si>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</si>
  <si>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</si>
  <si>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</si>
  <si>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</si>
  <si>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</si>
  <si>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</si>
  <si>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</si>
  <si>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</si>
  <si>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</si>
  <si>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</si>
  <si>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</si>
  <si>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</si>
  <si>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</si>
  <si>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</si>
  <si>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</si>
  <si>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</si>
  <si>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</si>
  <si>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</si>
  <si>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</si>
  <si>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</si>
  <si>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</si>
  <si>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</si>
  <si>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</si>
  <si>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</si>
  <si>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</si>
  <si>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</si>
  <si>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</si>
  <si>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</si>
  <si>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</si>
  <si>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</si>
  <si>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</si>
  <si>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</si>
  <si>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</si>
  <si>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</si>
  <si>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</si>
  <si>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</si>
  <si>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</si>
  <si>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</si>
  <si>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</si>
  <si>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</si>
  <si>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</si>
  <si>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</si>
  <si>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</si>
  <si>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</si>
  <si>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</si>
  <si>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</si>
  <si>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</si>
  <si>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</si>
  <si>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</si>
  <si>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</si>
  <si>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</si>
  <si>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</si>
  <si>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</si>
  <si>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</si>
  <si>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</si>
  <si>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</si>
  <si>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</si>
  <si>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</si>
  <si>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</si>
  <si>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</si>
  <si>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</si>
  <si>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</si>
  <si>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</si>
  <si>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</si>
  <si>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</si>
  <si>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</si>
  <si>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</si>
  <si>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</si>
  <si>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</si>
  <si>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</si>
  <si>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</si>
  <si>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</si>
  <si>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</si>
  <si>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</si>
  <si>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</si>
  <si>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</si>
  <si>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</si>
  <si>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</si>
  <si>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</si>
  <si>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</si>
  <si>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</si>
  <si>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</si>
  <si>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</si>
  <si>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</si>
  <si>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</si>
  <si>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</si>
  <si>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</si>
  <si>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</si>
  <si>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</si>
  <si>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</si>
  <si>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</si>
  <si>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</si>
  <si>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</si>
  <si>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</si>
  <si>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</si>
  <si>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</si>
  <si>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</si>
  <si>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</si>
  <si>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</si>
  <si>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</si>
  <si>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</si>
  <si>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</si>
  <si>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</si>
  <si>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</si>
  <si>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</si>
  <si>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</si>
  <si>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</si>
  <si>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</si>
  <si>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</si>
  <si>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</si>
  <si>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</si>
  <si>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</si>
  <si>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</si>
  <si>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</si>
  <si>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</si>
  <si>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</si>
  <si>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</si>
  <si>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</si>
  <si>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</si>
  <si>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</si>
  <si>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</si>
  <si>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</si>
  <si>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</si>
  <si>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</si>
  <si>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</si>
  <si>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</si>
  <si>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</si>
  <si>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</si>
  <si>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</si>
  <si>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</si>
  <si>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</si>
  <si>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</si>
  <si>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</si>
  <si>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</si>
  <si>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</si>
  <si>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</si>
  <si>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</si>
  <si>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</si>
  <si>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</si>
  <si>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</si>
  <si>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</si>
  <si>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</si>
  <si>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</si>
  <si>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</si>
  <si>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</si>
  <si>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</si>
  <si>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</si>
  <si>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</si>
  <si>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</si>
  <si>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</si>
  <si>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</si>
  <si>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</si>
  <si>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</si>
  <si>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</si>
  <si>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</si>
  <si>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</si>
  <si>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</si>
  <si>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</si>
  <si>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</si>
  <si>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</si>
  <si>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</si>
  <si>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</si>
  <si>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</si>
  <si>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</si>
  <si>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</si>
  <si>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</si>
  <si>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</si>
  <si>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</si>
  <si>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</si>
  <si>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</si>
  <si>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</si>
  <si>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</si>
  <si>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</si>
  <si>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</si>
  <si>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</si>
  <si>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</si>
  <si>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</si>
  <si>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</si>
  <si>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</si>
  <si>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</si>
  <si>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</si>
  <si>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</si>
  <si>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</si>
  <si>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</si>
  <si>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</si>
  <si>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</si>
  <si>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</si>
  <si>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</si>
  <si>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</si>
  <si>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</si>
  <si>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</si>
  <si>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</si>
  <si>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</si>
  <si>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</si>
  <si>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</si>
  <si>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</si>
  <si>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</si>
  <si>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</si>
  <si>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</si>
  <si>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</si>
  <si>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</si>
  <si>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</si>
  <si>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</si>
  <si>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</si>
  <si>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</si>
  <si>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</si>
  <si>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</si>
  <si>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</si>
  <si>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</si>
  <si>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</si>
  <si>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</si>
  <si>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</si>
  <si>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</si>
  <si>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</si>
  <si>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</si>
  <si>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</si>
  <si>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</si>
  <si>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</si>
  <si>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</si>
  <si>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</si>
  <si>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</si>
  <si>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</si>
  <si>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</si>
  <si>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</si>
  <si>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</si>
  <si>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</si>
  <si>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</si>
  <si>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</si>
  <si>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</si>
  <si>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</si>
  <si>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</si>
  <si>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</si>
  <si>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</si>
  <si>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</si>
  <si>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</si>
  <si>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</si>
  <si>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</si>
  <si>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</si>
  <si>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</si>
  <si>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</si>
  <si>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</si>
  <si>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</si>
  <si>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</si>
  <si>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</si>
  <si>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</si>
  <si>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</si>
  <si>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</si>
  <si>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</si>
  <si>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</si>
  <si>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</si>
  <si>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</si>
  <si>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</si>
  <si>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</si>
  <si>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</si>
  <si>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</si>
  <si>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</si>
  <si>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</si>
  <si>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</si>
  <si>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</si>
  <si>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</si>
  <si>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</si>
  <si>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</si>
  <si>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</si>
  <si>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</si>
  <si>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</si>
  <si>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</si>
  <si>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</si>
  <si>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</si>
  <si>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</si>
  <si>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</si>
  <si>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</si>
  <si>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</si>
  <si>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</si>
  <si>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</si>
  <si>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</si>
  <si>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</si>
  <si>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</si>
  <si>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</si>
  <si>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</si>
  <si>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</si>
  <si>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</si>
  <si>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</si>
  <si>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</si>
  <si>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</si>
  <si>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</si>
  <si>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</si>
  <si>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</si>
  <si>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</si>
  <si>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</si>
  <si>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</si>
  <si>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</si>
  <si>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</si>
  <si>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</si>
  <si>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</si>
  <si>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</si>
  <si>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</si>
  <si>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</si>
  <si>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</si>
  <si>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</si>
  <si>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</si>
  <si>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</si>
  <si>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</si>
  <si>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</si>
  <si>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</si>
  <si>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</si>
  <si>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</si>
  <si>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</si>
  <si>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</si>
  <si>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</si>
  <si>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</si>
  <si>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</si>
  <si>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</si>
  <si>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</si>
  <si>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</si>
  <si>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</si>
  <si>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</si>
  <si>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</si>
  <si>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</si>
  <si>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</si>
  <si>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</si>
  <si>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</si>
  <si>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</si>
  <si>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</si>
  <si>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</si>
  <si>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</si>
  <si>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</si>
  <si>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</si>
  <si>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</si>
  <si>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</si>
  <si>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</si>
  <si>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</si>
  <si>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</si>
  <si>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</si>
  <si>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</si>
  <si>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</si>
  <si>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</si>
  <si>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</si>
  <si>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</si>
  <si>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</si>
  <si>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</si>
  <si>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</si>
  <si>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</si>
  <si>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</si>
  <si>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</si>
  <si>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</si>
  <si>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</si>
  <si>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</si>
  <si>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</si>
  <si>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</si>
  <si>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</si>
  <si>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</si>
  <si>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</si>
  <si>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</si>
  <si>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</si>
  <si>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</si>
  <si>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</si>
  <si>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</si>
  <si>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</si>
  <si>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</si>
  <si>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</si>
  <si>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</si>
  <si>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</si>
  <si>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</si>
  <si>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</si>
  <si>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</si>
  <si>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</si>
  <si>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</si>
  <si>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</si>
  <si>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</si>
  <si>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</si>
  <si>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</si>
  <si>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</si>
  <si>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</si>
  <si>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</si>
  <si>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</si>
  <si>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</si>
  <si>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</si>
  <si>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</si>
  <si>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</si>
  <si>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</si>
  <si>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</si>
  <si>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</si>
  <si>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</si>
  <si>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</si>
  <si>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</si>
  <si>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</si>
  <si>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</si>
  <si>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</si>
  <si>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</si>
  <si>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</si>
  <si>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</si>
  <si>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</si>
  <si>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</si>
  <si>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</si>
  <si>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</si>
  <si>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</si>
  <si>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</si>
  <si>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</si>
  <si>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</si>
  <si>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</si>
  <si>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</si>
  <si>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</si>
  <si>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</si>
  <si>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</si>
  <si>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</si>
  <si>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</si>
  <si>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</si>
  <si>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</si>
  <si>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</si>
  <si>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</si>
  <si>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</si>
  <si>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</si>
  <si>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</si>
  <si>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</si>
  <si>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</si>
  <si>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</si>
  <si>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</si>
  <si>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</si>
  <si>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</si>
  <si>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</si>
  <si>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</si>
  <si>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</si>
  <si>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</si>
  <si>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</si>
  <si>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</si>
  <si>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</si>
  <si>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</si>
  <si>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</si>
  <si>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</si>
  <si>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</si>
  <si>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</si>
  <si>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</si>
  <si>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</si>
  <si>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</si>
  <si>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</si>
  <si>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</si>
  <si>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</si>
  <si>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</si>
  <si>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</si>
  <si>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</si>
  <si>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</si>
  <si>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</si>
  <si>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</si>
  <si>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</si>
  <si>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</si>
  <si>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</si>
  <si>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</si>
  <si>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</si>
  <si>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</si>
  <si>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</si>
  <si>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</si>
  <si>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</si>
  <si>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</si>
  <si>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</si>
  <si>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</si>
  <si>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</si>
  <si>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</si>
  <si>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</si>
  <si>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</si>
  <si>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</si>
  <si>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</si>
  <si>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</si>
  <si>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</si>
  <si>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</si>
  <si>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</si>
  <si>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</si>
  <si>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</si>
  <si>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</si>
  <si>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</si>
  <si>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</si>
  <si>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</si>
  <si>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</si>
  <si>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</si>
  <si>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</si>
  <si>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</si>
  <si>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</si>
  <si>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</si>
  <si>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</si>
  <si>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</si>
  <si>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</si>
  <si>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</si>
  <si>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</si>
  <si>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</si>
  <si>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</si>
  <si>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</si>
  <si>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</si>
  <si>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</si>
  <si>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</si>
  <si>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</si>
  <si>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</si>
  <si>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</si>
  <si>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</si>
  <si>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</si>
  <si>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</si>
  <si>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</si>
  <si>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</si>
  <si>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</si>
  <si>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</si>
  <si>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</si>
  <si>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</si>
  <si>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</si>
  <si>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</si>
  <si>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</si>
  <si>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</si>
  <si>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</si>
  <si>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</si>
  <si>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</si>
  <si>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</si>
  <si>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</si>
  <si>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</si>
  <si>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</si>
  <si>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</si>
  <si>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</si>
  <si>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</si>
  <si>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</si>
  <si>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</si>
  <si>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</si>
  <si>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</si>
  <si>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</si>
  <si>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</si>
  <si>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</si>
  <si>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</si>
  <si>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</si>
  <si>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</si>
  <si>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</si>
  <si>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</si>
  <si>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</si>
  <si>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</si>
  <si>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</si>
  <si>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</si>
  <si>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</si>
  <si>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</si>
  <si>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</si>
  <si>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</si>
  <si>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</si>
  <si>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</si>
  <si>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</si>
  <si>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</si>
  <si>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</si>
  <si>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</si>
  <si>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</si>
  <si>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</si>
  <si>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</si>
  <si>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</si>
  <si>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</si>
  <si>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</si>
  <si>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</si>
  <si>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</si>
  <si>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</si>
  <si>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</si>
  <si>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</si>
  <si>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</si>
  <si>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</si>
  <si>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</si>
  <si>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</si>
  <si>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</si>
  <si>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</si>
  <si>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</si>
  <si>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</si>
  <si>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</si>
  <si>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</si>
  <si>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</si>
  <si>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</si>
  <si>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</si>
  <si>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</si>
  <si>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</si>
  <si>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</si>
  <si>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</si>
  <si>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</si>
  <si>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</si>
  <si>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</si>
  <si>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</si>
  <si>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</si>
  <si>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</si>
  <si>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</si>
  <si>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</si>
  <si>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</si>
  <si>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</si>
  <si>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</si>
  <si>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</si>
  <si>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</si>
  <si>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</si>
  <si>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</si>
  <si>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</si>
  <si>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</si>
  <si>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</si>
  <si>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</si>
  <si>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</si>
  <si>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</si>
  <si>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</si>
  <si>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</si>
  <si>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</si>
  <si>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</si>
  <si>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</si>
  <si>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</si>
  <si>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</si>
  <si>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</si>
  <si>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</si>
  <si>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</si>
  <si>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</si>
  <si>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</si>
  <si>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</si>
  <si>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</si>
  <si>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</si>
  <si>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</si>
  <si>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</si>
  <si>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</si>
  <si>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</si>
  <si>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</si>
  <si>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</si>
  <si>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</si>
  <si>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</si>
  <si>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</si>
  <si>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</si>
  <si>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</si>
  <si>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</si>
  <si>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</si>
  <si>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</si>
  <si>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</si>
  <si>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</si>
  <si>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</si>
  <si>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</si>
  <si>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</si>
  <si>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</si>
  <si>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</si>
  <si>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</si>
  <si>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</si>
  <si>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</si>
  <si>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</si>
  <si>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</si>
  <si>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</si>
  <si>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</si>
  <si>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</si>
  <si>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</si>
  <si>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</si>
  <si>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</si>
  <si>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</si>
  <si>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</si>
  <si>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</si>
  <si>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</si>
  <si>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</si>
  <si>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</si>
  <si>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</si>
  <si>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</si>
  <si>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</si>
  <si>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</si>
  <si>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</si>
  <si>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</si>
  <si>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</si>
  <si>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</si>
  <si>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</si>
  <si>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</si>
  <si>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</si>
  <si>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</si>
  <si>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</si>
  <si>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</si>
  <si>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</si>
  <si>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</si>
  <si>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</si>
  <si>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</si>
  <si>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</si>
  <si>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</si>
  <si>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</si>
  <si>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</si>
  <si>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</si>
  <si>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</si>
  <si>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</si>
  <si>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</si>
  <si>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</si>
  <si>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</si>
  <si>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</si>
  <si>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</si>
  <si>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</si>
  <si>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</si>
  <si>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</si>
  <si>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</si>
  <si>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</si>
  <si>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</si>
  <si>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</si>
  <si>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</si>
  <si>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</si>
  <si>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</si>
  <si>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</si>
  <si>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</si>
  <si>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</si>
  <si>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</si>
  <si>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</si>
  <si>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</si>
  <si>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</si>
  <si>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</si>
  <si>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</si>
  <si>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</si>
  <si>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</si>
  <si>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</si>
  <si>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</si>
  <si>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</si>
  <si>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</si>
  <si>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</si>
  <si>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</si>
  <si>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</si>
  <si>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</si>
  <si>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</si>
  <si>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</si>
  <si>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</si>
  <si>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</si>
  <si>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</si>
  <si>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</si>
  <si>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</si>
  <si>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</si>
  <si>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</si>
  <si>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</si>
  <si>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</si>
  <si>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</si>
  <si>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</si>
  <si>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</si>
  <si>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</si>
  <si>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</si>
  <si>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</si>
  <si>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</si>
  <si>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</si>
  <si>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</si>
  <si>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</si>
  <si>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</si>
  <si>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</si>
  <si>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</si>
  <si>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</si>
  <si>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</si>
  <si>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</si>
  <si>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</si>
  <si>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</si>
  <si>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</si>
  <si>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</si>
  <si>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</si>
  <si>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</si>
  <si>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</si>
  <si>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</si>
  <si>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</si>
  <si>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</si>
  <si>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</si>
  <si>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</si>
  <si>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</si>
  <si>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</si>
  <si>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</si>
  <si>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</si>
  <si>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</si>
  <si>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</si>
  <si>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</si>
  <si>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</si>
  <si>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</si>
  <si>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</si>
  <si>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</si>
  <si>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</si>
  <si>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</si>
  <si>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</si>
  <si>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</si>
  <si>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</si>
  <si>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</si>
  <si>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</si>
  <si>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</si>
  <si>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</si>
  <si>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</si>
  <si>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</si>
  <si>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</si>
  <si>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</si>
  <si>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</si>
  <si>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</si>
  <si>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</si>
  <si>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</si>
  <si>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</si>
  <si>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</si>
  <si>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</si>
  <si>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</si>
  <si>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</si>
  <si>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</si>
  <si>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</si>
  <si>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</si>
  <si>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</si>
  <si>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</si>
  <si>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</si>
  <si>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</si>
  <si>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</si>
  <si>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</si>
  <si>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</si>
  <si>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</si>
  <si>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</si>
  <si>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</si>
  <si>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</si>
  <si>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</si>
  <si>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</si>
  <si>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</si>
  <si>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</si>
  <si>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</si>
  <si>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</si>
  <si>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</si>
  <si>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</si>
  <si>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</si>
  <si>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</si>
  <si>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</si>
  <si>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</si>
  <si>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</si>
  <si>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</si>
  <si>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</si>
  <si>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</si>
  <si>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</si>
  <si>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</si>
  <si>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</si>
  <si>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</si>
  <si>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</si>
  <si>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</si>
  <si>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</si>
  <si>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</si>
  <si>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</si>
  <si>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</si>
  <si>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</si>
  <si>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</si>
  <si>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</si>
  <si>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</si>
  <si>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</si>
  <si>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</si>
  <si>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</si>
  <si>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</si>
  <si>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</si>
  <si>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</si>
  <si>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</si>
  <si>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</si>
  <si>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</si>
  <si>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</si>
  <si>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</si>
  <si>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</si>
  <si>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</si>
  <si>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</si>
  <si>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</si>
  <si>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</si>
  <si>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</si>
  <si>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</si>
  <si>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</si>
  <si>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</si>
  <si>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</si>
  <si>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</si>
  <si>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</si>
  <si>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</si>
  <si>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</si>
  <si>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</si>
  <si>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</si>
  <si>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</si>
  <si>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</si>
  <si>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</si>
  <si>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</si>
  <si>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</si>
  <si>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</si>
  <si>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</si>
  <si>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</si>
  <si>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</si>
  <si>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</si>
  <si>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</si>
  <si>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</si>
  <si>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</si>
  <si>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</si>
  <si>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</si>
  <si>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</si>
  <si>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</si>
  <si>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</si>
  <si>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</si>
  <si>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</si>
  <si>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</si>
  <si>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</si>
  <si>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</si>
  <si>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</si>
  <si>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</si>
  <si>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</si>
  <si>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</si>
  <si>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</si>
  <si>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</si>
  <si>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</si>
  <si>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</si>
  <si>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</si>
  <si>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</si>
  <si>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</si>
  <si>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</si>
  <si>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</si>
  <si>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</si>
  <si>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</si>
  <si>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</si>
  <si>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</si>
  <si>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</si>
  <si>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</si>
  <si>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</si>
  <si>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</si>
  <si>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</si>
  <si>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</si>
  <si>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</si>
  <si>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</si>
  <si>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</si>
  <si>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</si>
  <si>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</si>
  <si>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</si>
  <si>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</si>
  <si>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</si>
  <si>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</si>
  <si>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</si>
  <si>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</si>
  <si>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</si>
  <si>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</si>
  <si>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</si>
  <si>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</si>
  <si>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</si>
  <si>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</si>
  <si>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</si>
  <si>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</si>
  <si>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</si>
  <si>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</si>
  <si>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</si>
  <si>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</si>
  <si>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</si>
  <si>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</si>
  <si>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</si>
  <si>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</si>
  <si>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</si>
  <si>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</si>
  <si>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</si>
  <si>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</si>
  <si>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</si>
  <si>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</si>
  <si>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</si>
  <si>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</si>
  <si>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</si>
  <si>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</si>
  <si>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</si>
  <si>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</si>
  <si>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</si>
  <si>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</si>
  <si>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</si>
  <si>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</si>
  <si>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</si>
  <si>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</si>
  <si>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</si>
  <si>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</si>
  <si>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</si>
  <si>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</si>
  <si>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</si>
  <si>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</si>
  <si>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</si>
  <si>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</si>
  <si>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</si>
  <si>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</si>
  <si>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</si>
  <si>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</si>
  <si>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</si>
  <si>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</si>
  <si>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</si>
  <si>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</si>
  <si>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</si>
  <si>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</si>
  <si>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</si>
  <si>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</si>
  <si>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</si>
  <si>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</si>
  <si>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</si>
  <si>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</si>
  <si>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</si>
  <si>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</si>
  <si>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</si>
  <si>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</si>
  <si>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</si>
  <si>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</si>
  <si>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</si>
  <si>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</si>
  <si>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</si>
  <si>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</si>
  <si>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</si>
  <si>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</si>
  <si>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</si>
  <si>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</si>
  <si>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</si>
  <si>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</si>
  <si>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</si>
  <si>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</si>
  <si>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</si>
  <si>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</si>
  <si>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</si>
  <si>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</si>
  <si>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</si>
  <si>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</si>
  <si>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</si>
  <si>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</si>
  <si>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</si>
  <si>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</si>
  <si>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</si>
  <si>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</si>
  <si>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</si>
  <si>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</si>
  <si>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</si>
  <si>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</si>
  <si>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</si>
  <si>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</si>
  <si>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</si>
  <si>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</si>
  <si>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</si>
  <si>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</si>
  <si>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</si>
  <si>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</si>
  <si>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</si>
  <si>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</si>
  <si>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</si>
  <si>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</si>
  <si>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</si>
  <si>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</si>
  <si>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</si>
  <si>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</si>
  <si>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</si>
  <si>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</si>
  <si>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</si>
  <si>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</si>
  <si>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</si>
  <si>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</si>
  <si>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</si>
  <si>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</si>
  <si>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</si>
  <si>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</si>
  <si>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</si>
  <si>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</si>
  <si>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</si>
  <si>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</si>
  <si>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</si>
  <si>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</si>
  <si>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</si>
  <si>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</si>
  <si>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</si>
  <si>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</si>
  <si>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</si>
  <si>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</si>
  <si>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</si>
  <si>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</si>
  <si>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</si>
  <si>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</si>
  <si>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</si>
  <si>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</si>
  <si>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</si>
  <si>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</si>
  <si>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</si>
  <si>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</si>
  <si>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</si>
  <si>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</si>
  <si>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</si>
  <si>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</si>
  <si>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</si>
  <si>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</si>
  <si>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</si>
  <si>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</si>
  <si>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</si>
  <si>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</si>
  <si>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</si>
  <si>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</si>
  <si>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</si>
  <si>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</si>
  <si>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</si>
  <si>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</si>
  <si>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</si>
  <si>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</si>
  <si>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</si>
  <si>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</si>
  <si>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</si>
  <si>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</si>
  <si>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</si>
  <si>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</si>
  <si>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</si>
  <si>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</si>
  <si>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</si>
  <si>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</si>
  <si>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</si>
  <si>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</si>
  <si>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</si>
  <si>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</si>
  <si>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</si>
  <si>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</si>
  <si>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</si>
  <si>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</si>
  <si>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</si>
  <si>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</si>
  <si>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</si>
  <si>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</si>
  <si>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</si>
  <si>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</si>
  <si>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</si>
  <si>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</si>
  <si>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</si>
  <si>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</si>
  <si>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</si>
  <si>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</si>
  <si>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</si>
  <si>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</si>
  <si>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</si>
  <si>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</si>
  <si>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</si>
  <si>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</si>
  <si>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</si>
  <si>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</si>
  <si>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</si>
  <si>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</si>
  <si>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</si>
  <si>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</si>
  <si>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</si>
  <si>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</si>
  <si>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</si>
  <si>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</si>
  <si>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</si>
  <si>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</si>
  <si>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</si>
  <si>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</si>
  <si>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</si>
  <si>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</si>
  <si>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</si>
  <si>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</si>
  <si>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</si>
  <si>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</si>
  <si>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</si>
  <si>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</si>
  <si>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</si>
  <si>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</si>
  <si>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</si>
  <si>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</si>
  <si>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</si>
  <si>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</si>
  <si>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</si>
  <si>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</si>
  <si>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</si>
  <si>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</si>
  <si>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</si>
  <si>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</si>
  <si>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</si>
  <si>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</si>
  <si>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</si>
  <si>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</si>
  <si>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</si>
  <si>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</si>
  <si>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</si>
  <si>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</si>
  <si>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</si>
  <si>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</si>
  <si>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</si>
  <si>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</si>
  <si>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</si>
  <si>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</si>
  <si>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</si>
  <si>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</si>
  <si>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</si>
  <si>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</si>
  <si>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</si>
  <si>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</si>
  <si>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</si>
  <si>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</si>
  <si>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</si>
  <si>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</si>
  <si>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</si>
  <si>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</si>
  <si>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</si>
  <si>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</si>
  <si>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</si>
  <si>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</si>
  <si>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</si>
  <si>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</si>
  <si>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</si>
  <si>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</si>
  <si>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</si>
  <si>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</si>
  <si>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</si>
  <si>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</si>
  <si>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</si>
  <si>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</si>
  <si>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</si>
  <si>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</si>
  <si>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</si>
  <si>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</si>
  <si>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</si>
  <si>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</si>
  <si>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</si>
  <si>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</si>
  <si>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</si>
  <si>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</si>
  <si>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</si>
  <si>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</si>
  <si>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</si>
  <si>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</si>
  <si>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</si>
  <si>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</si>
  <si>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</si>
  <si>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</si>
  <si>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</si>
  <si>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</si>
  <si>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</si>
  <si>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</si>
  <si>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</si>
  <si>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</si>
  <si>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</si>
  <si>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</si>
  <si>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</si>
  <si>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</si>
  <si>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</si>
  <si>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</si>
  <si>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</si>
  <si>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</si>
  <si>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</si>
  <si>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</si>
  <si>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</si>
  <si>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</si>
  <si>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</si>
  <si>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</si>
  <si>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</si>
  <si>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</si>
  <si>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</si>
  <si>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</si>
  <si>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</si>
  <si>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</si>
  <si>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</si>
  <si>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</si>
  <si>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</si>
  <si>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</si>
  <si>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</si>
  <si>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</si>
  <si>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</si>
  <si>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</si>
  <si>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</si>
  <si>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</si>
  <si>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</si>
  <si>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</si>
  <si>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</si>
  <si>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</si>
  <si>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</si>
  <si>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</si>
  <si>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</si>
  <si>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</si>
  <si>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</si>
  <si>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</si>
  <si>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</si>
  <si>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</si>
  <si>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</si>
  <si>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</si>
  <si>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</si>
  <si>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</si>
  <si>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</si>
  <si>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</si>
  <si>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</si>
  <si>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</si>
  <si>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</si>
  <si>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</si>
  <si>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</si>
  <si>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</si>
  <si>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</si>
  <si>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</si>
  <si>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</si>
  <si>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</si>
  <si>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</si>
  <si>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</si>
  <si>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</si>
  <si>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</si>
  <si>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</si>
  <si>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</si>
  <si>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</si>
  <si>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</si>
  <si>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</si>
  <si>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</si>
  <si>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</si>
  <si>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</si>
  <si>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</si>
  <si>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</si>
  <si>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</si>
  <si>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</si>
  <si>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</si>
  <si>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</si>
  <si>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</si>
  <si>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</si>
  <si>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</si>
  <si>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</si>
  <si>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</si>
  <si>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</si>
  <si>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</si>
  <si>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</si>
  <si>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</si>
  <si>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</si>
  <si>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</si>
  <si>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</si>
  <si>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</si>
  <si>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</si>
  <si>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</si>
  <si>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</si>
  <si>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</si>
  <si>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</si>
  <si>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</si>
  <si>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</si>
  <si>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</si>
  <si>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</si>
  <si>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</si>
  <si>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</si>
  <si>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</si>
  <si>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</si>
  <si>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</si>
  <si>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</si>
  <si>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</si>
  <si>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</si>
  <si>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</si>
  <si>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</si>
  <si>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</si>
  <si>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</si>
  <si>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</si>
  <si>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</si>
  <si>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</si>
  <si>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</si>
  <si>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</si>
  <si>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</si>
  <si>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</si>
  <si>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</si>
  <si>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</si>
  <si>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</si>
  <si>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</si>
  <si>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</si>
  <si>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</si>
  <si>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</si>
  <si>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</si>
  <si>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</si>
  <si>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</si>
  <si>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</si>
  <si>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</si>
  <si>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</si>
  <si>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</si>
  <si>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</si>
  <si>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</si>
  <si>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</si>
  <si>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</si>
  <si>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</si>
  <si>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</si>
  <si>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</si>
  <si>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</si>
  <si>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</si>
  <si>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</si>
  <si>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</si>
  <si>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</si>
  <si>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</si>
  <si>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</si>
  <si>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</si>
  <si>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</si>
  <si>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</si>
  <si>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</si>
  <si>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</si>
  <si>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</si>
  <si>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</si>
  <si>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</si>
  <si>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</si>
  <si>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</si>
  <si>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</si>
  <si>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</si>
  <si>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</si>
  <si>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</si>
  <si>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</si>
  <si>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</si>
  <si>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</si>
  <si>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</si>
  <si>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</si>
  <si>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</si>
  <si>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</si>
  <si>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</si>
  <si>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</si>
  <si>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</si>
  <si>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</si>
  <si>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</si>
  <si>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</si>
  <si>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</si>
  <si>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</si>
  <si>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</si>
  <si>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</si>
  <si>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</si>
  <si>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</si>
  <si>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</si>
  <si>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</si>
  <si>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</si>
  <si>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</si>
  <si>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</si>
  <si>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</si>
  <si>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</si>
  <si>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</si>
  <si>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</si>
  <si>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</si>
  <si>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</si>
  <si>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</si>
  <si>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</si>
  <si>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</si>
  <si>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</si>
  <si>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</si>
  <si>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</si>
  <si>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</si>
  <si>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</si>
  <si>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</si>
  <si>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</si>
  <si>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</si>
  <si>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</si>
  <si>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</si>
  <si>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</si>
  <si>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</si>
  <si>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</si>
  <si>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</si>
  <si>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</si>
  <si>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</si>
  <si>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</si>
  <si>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</si>
  <si>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</si>
  <si>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</si>
  <si>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</si>
  <si>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</si>
  <si>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</si>
  <si>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</si>
  <si>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</si>
  <si>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</si>
  <si>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</si>
  <si>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</si>
  <si>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</si>
  <si>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</si>
  <si>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</si>
  <si>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</si>
  <si>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</si>
  <si>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</si>
  <si>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</si>
  <si>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</si>
  <si>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</si>
  <si>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</si>
  <si>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</si>
  <si>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</si>
  <si>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</si>
  <si>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</si>
  <si>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</si>
  <si>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</si>
  <si>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</si>
  <si>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</si>
  <si>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</si>
  <si>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</si>
  <si>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</si>
  <si>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</si>
  <si>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</si>
  <si>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</si>
  <si>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</si>
  <si>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</si>
  <si>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</si>
  <si>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</si>
  <si>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</si>
  <si>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</si>
  <si>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</si>
  <si>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</si>
  <si>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</si>
  <si>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</si>
  <si>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</si>
  <si>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</si>
  <si>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</si>
  <si>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</si>
  <si>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</si>
  <si>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</si>
  <si>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</si>
  <si>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</si>
  <si>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</si>
  <si>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</si>
  <si>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</si>
  <si>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</si>
  <si>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</si>
  <si>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</si>
  <si>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</si>
  <si>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</si>
  <si>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</si>
  <si>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</si>
  <si>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</si>
  <si>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</si>
  <si>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</si>
  <si>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</si>
  <si>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</si>
  <si>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</si>
  <si>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</si>
  <si>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</si>
  <si>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</si>
  <si>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</si>
  <si>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</si>
  <si>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</si>
  <si>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</si>
  <si>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</si>
  <si>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</si>
  <si>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</si>
  <si>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</si>
  <si>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</si>
  <si>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</si>
  <si>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</si>
  <si>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</si>
  <si>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</si>
  <si>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</si>
  <si>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</si>
  <si>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</si>
  <si>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</si>
  <si>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</si>
  <si>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</si>
  <si>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</si>
  <si>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</si>
  <si>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</si>
  <si>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</si>
  <si>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</si>
  <si>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</si>
  <si>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</si>
  <si>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</si>
  <si>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</si>
  <si>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</si>
  <si>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</si>
  <si>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</si>
  <si>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</si>
  <si>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</si>
  <si>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</si>
  <si>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</si>
  <si>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</si>
  <si>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</si>
  <si>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</si>
  <si>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</si>
  <si>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</si>
  <si>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</si>
  <si>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</si>
  <si>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</si>
  <si>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</si>
  <si>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</si>
  <si>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</si>
  <si>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</si>
  <si>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</si>
  <si>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</si>
  <si>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</si>
  <si>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</si>
  <si>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</si>
  <si>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</si>
  <si>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</si>
  <si>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</si>
  <si>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</si>
  <si>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</si>
  <si>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</si>
  <si>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</si>
  <si>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</si>
  <si>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</si>
  <si>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</si>
  <si>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</si>
  <si>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</si>
  <si>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</si>
  <si>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</si>
  <si>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</si>
  <si>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</si>
  <si>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</si>
  <si>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</si>
  <si>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</si>
  <si>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</si>
  <si>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</si>
  <si>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</si>
  <si>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</si>
  <si>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</si>
  <si>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</si>
  <si>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</si>
  <si>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</si>
  <si>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</si>
  <si>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</si>
  <si>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</si>
  <si>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</si>
  <si>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</si>
  <si>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</si>
  <si>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</si>
  <si>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</si>
  <si>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</si>
  <si>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</si>
  <si>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</si>
  <si>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</si>
  <si>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</si>
  <si>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</si>
  <si>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</si>
  <si>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</si>
  <si>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</si>
  <si>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</si>
  <si>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</si>
  <si>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</si>
  <si>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</si>
  <si>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</si>
  <si>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</si>
  <si>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</si>
  <si>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</si>
  <si>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</si>
  <si>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</si>
  <si>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</si>
  <si>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</si>
  <si>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</si>
  <si>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</si>
  <si>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</si>
  <si>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</si>
  <si>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</si>
  <si>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</si>
  <si>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</si>
  <si>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</si>
  <si>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</si>
  <si>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</si>
  <si>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</si>
  <si>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</si>
  <si>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</si>
  <si>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</si>
  <si>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</si>
  <si>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</si>
  <si>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</si>
  <si>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</si>
  <si>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</si>
  <si>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</si>
  <si>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</si>
  <si>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</si>
  <si>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</si>
  <si>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</si>
  <si>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</si>
  <si>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</si>
  <si>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</si>
  <si>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</si>
  <si>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</si>
  <si>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</si>
  <si>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</si>
  <si>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</si>
  <si>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</si>
  <si>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</si>
  <si>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</si>
  <si>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</si>
  <si>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</si>
  <si>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</si>
  <si>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</si>
  <si>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</si>
  <si>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</si>
  <si>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</si>
  <si>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</si>
  <si>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</si>
  <si>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</si>
  <si>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</si>
  <si>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</si>
  <si>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</si>
  <si>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</si>
  <si>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</si>
  <si>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</si>
  <si>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</si>
  <si>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</si>
  <si>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</si>
  <si>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</si>
  <si>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</si>
  <si>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</si>
  <si>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</si>
  <si>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</si>
  <si>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</si>
  <si>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</si>
  <si>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</si>
  <si>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</si>
  <si>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</si>
  <si>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</si>
  <si>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</si>
  <si>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</si>
  <si>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PCM-20251107-00000209</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</si>
  <si>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</si>
  <si>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</si>
  <si>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</si>
  <si>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</si>
  <si>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</si>
  <si>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</si>
  <si>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</si>
  <si>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</si>
  <si>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</si>
  <si>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</si>
  <si>
    <t>PCM-20251107-00000204</t>
  </si>
  <si>
    <t xml:space="preserve">EM Team on the way 70 KM </t>
  </si>
  <si>
    <t>PCM-20251107-00000210</t>
  </si>
  <si>
    <t xml:space="preserve">EM Team moved ETA: 10 min </t>
  </si>
  <si>
    <t>PCM-20251107-00000224</t>
  </si>
  <si>
    <t xml:space="preserve">EM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</si>
</sst>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6" totalsRowShown="0" headerRowDxfId="32" dataDxfId="31" headerRowBorderDxfId="29" tableBorderDxfId="30" totalsRowBorderDxfId="28">
  <autoFilter ref="A1:L1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0" totalsRowShown="0" headerRowDxfId="15" dataDxfId="14" headerRowBorderDxfId="12" tableBorderDxfId="13">
  <autoFilter ref="A1:L2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305.25420509259129</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45968.202631018517</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45968.202631018517</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45968.202631018517</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45968.202631018517</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45968.202631018517</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45968.202631018517</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45968.202631018517</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45968.202631018517</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45968.202631018517</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45968.202631018517</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45968.202631018517</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45968.202631018517</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45968.202631018517</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45968.202631018517</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45968.202631018517</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45968.202631018517</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45968.202631018517</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45968.202631018517</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45968.202631018517</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45968.202631018517</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45968.202631018517</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45968.202631018517</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45968.202631018517</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45968.202631018517</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45968.202631018517</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45968.202631018517</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45968.202631018517</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45968.202631018517</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45968.202631018517</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45968.202631018517</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45968.202631018517</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45968.202631018517</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45968.202631018517</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45968.202631018517</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45968.202631018517</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45968.202631018517</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45968.202631018517</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45968.202631018517</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45968.202631018517</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45968.202631018517</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45968.202631018517</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45968.202631018517</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45968.202631018517</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45968.202631018517</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45968.202631018517</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45968.202631018517</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45968.202631018517</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45968.202631018517</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45968.202631018517</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45968.202631018517</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45968.202631018517</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45968.202631018517</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45968.202631018517</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45968.202631018517</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45968.202631018517</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45968.202631018517</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45968.202631018517</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45968.202631018517</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45968.202631018517</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45968.202631018517</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45968.202631018517</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45968.202631018517</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45968.202631018517</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45968.202631018517</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45968.202631018517</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45968.202631018517</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45968.202631018517</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45968.202631018517</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45968.202631018517</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45968.202631018517</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45968.202631018517</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45968.202631018517</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45968.202631018517</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45968.202631018517</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45968.202631018517</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45968.202631018517</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45968.202631018517</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45968.202631018517</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45968.202631018517</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45968.202631018517</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45968.202631018517</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DD00B9BC-9948-4567-B784-3E2107F0790A}"/>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143.20279305555596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c r="C4" s="61"/>
      <c r="D4" s="18"/>
      <c r="E4" s="85"/>
      <c r="F4" s="104"/>
      <c r="G4" s="105"/>
      <c r="H4" s="104"/>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45968.202631018517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45968.202631018517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45968.202631018517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45968.202631018517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45968.202631018517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45968.202631018517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45968.202631018517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45968.202631018517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45968.202631018517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45968.202631018517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45968.202631018517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45968.202631018517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45968.202631018517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45968.202631018517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45968.202631018517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45968.202631018517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45968.202631018517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45968.202631018517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45968.202631018517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45968.202631018517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45968.202631018517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45968.202631018517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45968.202631018517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45968.202631018517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45968.202631018517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45968.202631018517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45968.202631018517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45968.202631018517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45968.202631018517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45968.202631018517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45968.202631018517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45968.202631018517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45968.202631018517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45968.202631018517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45968.202631018517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45968.202631018517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45968.202631018517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45968.202631018517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45968.202631018517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45968.202631018517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45968.202631018517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45968.202631018517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45968.202631018517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45968.202631018517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45968.202631018517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45968.202631018517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45968.202631018517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45968.202631018517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45968.202631018517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45968.202631018517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45968.202631018517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45968.202631018517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45968.202631018517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45968.202631018517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45968.202631018517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45968.202631018517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45968.202631018517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45968.202631018517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45968.202631018517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45968.202631018517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45968.202631018517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45968.202631018517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45968.202631018517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45968.202631018517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45968.202631018517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45968.202631018517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45968.202631018517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45968.202631018517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45968.202631018517</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45968.202631018517</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45968.202631018517</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45968.202631018517</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45968.202631018517</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45968.202631018517</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45968.202631018517</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45968.202631018517</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45968.202631018517</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45968.202631018517</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45968.202631018517</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45968.202631018517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45968.202631018517</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45968.202631018517</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45968.202631018517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45968.202631018517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45968.202631018517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45968.202631018517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45968.202631018517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45968.202631018517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45968.202631018517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45968.202631018517</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45968.202631018517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45968.202631018517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45968.202631018517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45968.202631018517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45968.202631018517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45968.202631018517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45968.202631018517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45968.202631018517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45968.202631018517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45968.202631018517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45968.202631018517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45968.202631018517</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45968.202631018517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45968.202631018517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45968.202631018517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45968.202631018517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45968.202631018517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45968.202631018517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45968.202631018517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45968.202631018517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45968.202631018517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45968.202631018517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45968.202631018517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45968.202631018517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45968.202631018517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45968.202631018517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45968.202631018517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45968.202631018517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45968.202631018517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45968.202631018517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45968.202631018517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45968.202631018517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45968.202631018517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45968.202631018517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45968.202631018517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45968.202631018517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45968.202631018517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45968.202631018517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45968.202631018517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45968.202631018517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45968.202631018517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45968.202631018517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45968.202631018517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45968.202631018517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45968.202631018517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45968.202631018517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45968.202631018517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45968.202631018517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45968.202631018517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45968.202631018517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45968.202631018517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45968.202631018517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45968.202631018517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45968.202631018517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45968.202631018517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45968.202631018517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45968.202631018517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45968.202631018517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45968.202631018517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45968.202631018517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45968.202631018517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45968.202631018517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45968.202631018517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45968.202631018517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45968.202631018517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45968.202631018517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45968.202631018517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45968.202631018517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45968.202631018517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45968.202631018517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45968.202631018517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45968.202631018517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45968.202631018517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45968.202631018517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45968.202631018517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45968.202631018517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45968.202631018517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45968.202631018517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45968.202631018517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45968.202631018517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45968.202631018517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45968.202631018517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45968.202631018517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45968.202631018517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45968.202631018517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45968.202631018517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45968.202631018517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45968.202631018517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45968.202631018517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45968.202631018517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45968.202631018517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45968.202631018517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45968.202631018517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45968.202631018517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45968.202631018517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45968.202631018517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45968.202631018517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45968.202631018517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45968.202631018517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45968.202631018517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45968.202631018517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45968.202631018517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45968.202631018517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45968.202631018517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45968.202631018517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45968.202631018517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45968.202631018517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45968.202631018517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45968.202631018517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45968.202631018517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45968.202631018517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45968.202631018517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45968.202631018517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45968.202631018517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45968.202631018517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45968.202631018517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45968.202631018517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45968.202631018517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45968.202631018517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45968.202631018517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45968.202631018517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45968.202631018517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45968.202631018517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45968.202631018517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45968.202631018517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45968.202631018517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45968.202631018517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45968.202631018517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45968.202631018517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45968.202631018517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45968.202631018517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45968.202631018517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45968.202631018517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45968.202631018517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45968.202631018517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45968.202631018517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45968.202631018517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45968.202631018517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45968.202631018517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45968.202631018517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45968.202631018517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45968.202631018517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45968.202631018517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45968.202631018517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45968.202631018517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45968.202631018517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45968.202631018517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45968.202631018517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45968.202631018517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45968.202631018517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45968.202631018517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45968.202631018517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45968.202631018517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45968.202631018517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45968.202631018517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45968.202631018517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45968.202631018517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45968.202631018517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45968.202631018517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45968.202631018517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45968.202631018517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45968.202631018517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45968.202631018517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45968.202631018517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45968.202631018517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45968.202631018517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45968.202631018517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45968.202631018517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45968.202631018517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45968.202631018517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45968.202631018517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45968.202631018517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45968.202631018517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45968.202631018517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45968.202631018517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45968.202631018517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45968.202631018517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45968.202631018517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45968.202631018517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45968.202631018517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45968.202631018517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45968.202631018517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45968.202631018517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45968.202631018517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45968.202631018517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45968.202631018517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45968.202631018517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45968.202631018517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45968.202631018517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45968.202631018517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45968.202631018517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45968.202631018517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45968.202631018517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45968.202631018517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45968.202631018517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45968.202631018517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45968.202631018517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45968.202631018517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45968.202631018517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45968.202631018517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45968.202631018517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45968.202631018517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45968.202631018517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45968.202631018517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45968.202631018517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45968.202631018517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45968.202631018517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45968.202631018517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45968.202631018517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45968.202631018517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45968.202631018517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45968.202631018517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45968.202631018517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45968.202631018517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45968.202631018517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45968.202631018517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45968.202631018517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45968.202631018517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45968.202631018517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45968.202631018517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45968.202631018517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45968.202631018517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45968.202631018517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45968.202631018517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45968.202631018517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45968.202631018517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45968.202631018517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45968.202631018517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45968.202631018517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45968.202631018517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45968.202631018517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45968.202631018517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45968.202631018517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45968.202631018517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45968.202631018517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45968.202631018517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45968.202631018517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45968.202631018517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45968.202631018517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45968.202631018517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45968.202631018517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45968.202631018517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45968.202631018517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45968.202631018517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45968.202631018517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45968.202631018517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45968.202631018517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45968.202631018517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45968.202631018517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45968.202631018517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45968.202631018517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45968.202631018517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45968.202631018517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45968.202631018517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45968.202631018517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45968.202631018517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45968.202631018517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45968.202631018517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45968.202631018517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45968.202631018517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45968.202631018517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45968.202631018517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45968.202631018517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45968.202631018517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45968.202631018517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45968.202631018517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45968.202631018517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45968.202631018517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45968.202631018517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45968.202631018517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45968.202631018517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45968.202631018517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45968.202631018517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45968.202631018517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45968.202631018517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45968.202631018517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45968.202631018517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45968.202631018517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45968.202631018517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45968.202631018517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45968.202631018517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45968.202631018517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45968.202631018517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45968.202631018517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45968.202631018517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45968.202631018517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45968.202631018517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45968.202631018517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45968.202631018517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45968.202631018517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45968.202631018517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45968.202631018517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45968.202631018517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45968.202631018517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45968.202631018517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45968.202631018517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45968.202631018517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45968.202631018517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45968.202631018517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45968.202631018517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45968.202631018517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45968.202631018517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45968.202631018517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45968.202631018517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45968.202631018517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45968.202631018517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45968.202631018517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45968.202631018517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45968.202631018517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45968.202631018517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45968.202631018517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45968.202631018517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45968.202631018517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45968.202631018517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45968.202631018517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45968.202631018517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45968.202631018517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45968.202631018517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45968.202631018517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45968.202631018517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45968.202631018517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45968.202631018517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45968.202631018517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45968.202631018517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45968.202631018517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45968.202631018517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45968.202631018517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45968.202631018517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45968.202631018517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45968.202631018517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45968.202631018517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45968.202631018517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45968.202631018517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45968.202631018517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45968.202631018517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45968.202631018517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45968.202631018517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45968.202631018517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45968.202631018517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45968.202631018517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45968.202631018517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45968.202631018517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45968.202631018517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45968.202631018517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45968.202631018517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45968.202631018517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45968.202631018517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45968.202631018517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45968.202631018517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45968.202631018517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45968.202631018517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45968.202631018517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45968.202631018517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45968.202631018517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45968.202631018517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45968.202631018517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45968.202631018517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45968.202631018517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45968.202631018517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45968.202631018517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45968.202631018517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45968.202631018517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45968.202631018517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45968.202631018517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45968.202631018517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45968.202631018517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45968.202631018517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45968.202631018517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45968.202631018517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45968.202631018517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45968.202631018517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45968.202631018517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45968.202631018517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45968.202631018517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45968.202631018517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45968.202631018517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45968.202631018517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45968.202631018517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45968.202631018517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45968.202631018517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45968.202631018517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45968.202631018517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45968.202631018517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45968.202631018517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45968.202631018517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45968.202631018517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45968.202631018517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45968.202631018517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45968.202631018517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45968.202631018517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45968.202631018517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45968.202631018517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45968.202631018517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45968.202631018517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45968.202631018517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45968.202631018517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45968.202631018517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45968.202631018517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45968.202631018517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45968.202631018517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45968.202631018517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45968.202631018517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45968.202631018517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45968.202631018517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45968.202631018517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45968.202631018517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45968.202631018517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45968.202631018517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45968.202631018517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45968.202631018517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45968.202631018517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45968.202631018517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45968.202631018517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45968.202631018517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45968.202631018517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45968.202631018517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45968.202631018517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45968.202631018517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45968.202631018517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45968.202631018517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45968.202631018517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45968.202631018517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45968.202631018517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45968.202631018517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45968.202631018517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45968.202631018517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45968.202631018517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45968.202631018517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45968.202631018517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45968.202631018517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45968.202631018517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45968.202631018517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45968.202631018517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45968.202631018517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45968.202631018517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45968.202631018517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45968.202631018517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45968.202631018517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45968.202631018517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45968.202631018517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45968.202631018517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45968.202631018517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45968.202631018517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45968.202631018517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45968.202631018517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45968.202631018517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45968.202631018517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45968.202631018517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45968.202631018517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45968.202631018517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45968.202631018517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45968.202631018517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45968.202631018517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45968.202631018517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45968.202631018517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45968.202631018517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45968.202631018517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45968.202631018517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45968.202631018517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45968.202631018517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45968.202631018517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45968.202631018517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45968.202631018517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45968.202631018517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45968.202631018517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45968.202631018517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45968.202631018517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45968.202631018517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45968.202631018517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45968.202631018517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45968.202631018517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45968.202631018517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45968.202631018517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45968.202631018517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45968.202631018517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45968.202631018517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45968.202631018517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45968.202631018517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45968.202631018517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45968.202631018517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45968.202631018517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45968.202631018517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45968.202631018517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45968.202631018517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45968.202631018517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45968.202631018517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45968.202631018517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45968.202631018517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45968.202631018517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45968.202631018517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45968.202631018517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45968.202631018517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45968.202631018517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45968.202631018517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45968.202631018517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45968.202631018517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45968.202631018517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45968.202631018517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45968.202631018517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45968.202631018517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45968.202631018517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45968.202631018517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45968.202631018517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45968.202631018517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45968.202631018517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45968.202631018517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45968.202631018517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45968.202631018517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45968.202631018517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45968.202631018517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45968.202631018517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45968.202631018517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45968.202631018517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45968.202631018517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45968.202631018517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45968.202631018517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45968.202631018517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45968.202631018517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45968.202631018517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45968.202631018517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45968.202631018517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45968.202631018517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45968.202631018517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45968.202631018517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45968.202631018517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45968.202631018517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45968.202631018517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45968.202631018517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45968.202631018517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45968.202631018517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45968.202631018517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45968.202631018517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45968.202631018517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45968.202631018517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45968.202631018517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45968.202631018517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45968.202631018517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45968.202631018517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45968.202631018517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45968.202631018517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45968.202631018517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45968.202631018517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45968.202631018517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45968.202631018517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45968.202631018517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45968.202631018517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45968.202631018517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45968.202631018517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45968.202631018517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45968.202631018517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45968.202631018517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45968.202631018517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45968.202631018517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45968.202631018517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45968.202631018517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45968.202631018517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45968.202631018517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45968.202631018517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45968.202631018517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45968.202631018517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45968.202631018517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45968.202631018517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45968.202631018517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45968.202631018517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45968.202631018517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45968.202631018517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45968.202631018517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45968.202631018517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45968.202631018517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45968.202631018517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45968.202631018517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45968.202631018517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45968.202631018517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45968.202631018517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45968.202631018517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45968.202631018517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45968.202631018517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45968.202631018517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45968.202631018517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45968.202631018517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45968.202631018517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45968.202631018517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45968.202631018517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45968.202631018517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45968.202631018517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45968.202631018517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45968.202631018517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45968.202631018517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45968.202631018517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45968.202631018517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45968.202631018517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45968.202631018517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45968.202631018517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45968.202631018517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45968.202631018517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45968.202631018517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45968.202631018517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45968.202631018517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45968.202631018517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45968.202631018517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45968.202631018517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45968.202631018517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45968.202631018517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45968.202631018517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45968.202631018517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45968.202631018517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45968.202631018517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45968.202631018517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45968.202631018517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45968.202631018517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45968.202631018517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45968.202631018517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45968.202631018517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45968.202631018517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45968.202631018517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45968.202631018517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45968.202631018517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45968.202631018517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45968.202631018517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45968.202631018517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45968.202631018517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45968.202631018517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45968.202631018517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45968.202631018517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45968.202631018517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45968.202631018517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45968.202631018517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45968.202631018517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45968.202631018517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45968.202631018517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45968.202631018517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45968.202631018517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45968.202631018517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45968.202631018517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45968.202631018517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45968.202631018517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45968.202631018517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45968.202631018517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45968.202631018517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45968.202631018517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45968.202631018517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45968.202631018517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45968.202631018517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45968.202631018517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45968.202631018517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45968.202631018517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45968.202631018517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45968.202631018517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45968.202631018517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45968.202631018517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45968.202631018517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45968.202631018517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45968.202631018517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45968.202631018517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45968.202631018517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45968.202631018517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45968.202631018517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45968.202631018517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45968.202631018517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45968.202631018517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45968.202631018517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45968.202631018517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45968.202631018517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45968.202631018517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45968.202631018517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45968.202631018517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45968.202631018517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45968.202631018517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45968.202631018517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45968.202631018517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45968.202631018517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45968.202631018517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45968.202631018517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45968.202631018517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45968.202631018517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45968.202631018517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45968.202631018517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45968.202631018517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45968.202631018517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45968.202631018517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45968.202631018517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45968.202631018517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45968.202631018517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45968.202631018517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45968.202631018517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45968.202631018517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45968.202631018517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45968.202631018517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45968.202631018517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45968.202631018517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45968.202631018517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45968.202631018517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45968.202631018517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45968.202631018517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45968.202631018517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45968.202631018517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45968.202631018517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45968.202631018517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45968.202631018517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45968.202631018517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45968.202631018517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45968.202631018517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45968.202631018517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45968.202631018517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45968.202631018517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45968.202631018517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45968.202631018517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45968.202631018517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45968.202631018517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45968.202631018517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45968.202631018517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45968.202631018517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45968.202631018517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45968.202631018517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45968.202631018517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45968.202631018517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45968.202631018517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45968.202631018517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45968.202631018517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45968.202631018517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45968.202631018517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45968.202631018517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45968.202631018517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45968.202631018517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45968.202631018517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45968.202631018517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45968.202631018517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45968.202631018517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45968.202631018517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45968.202631018517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45968.202631018517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45968.202631018517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45968.202631018517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45968.202631018517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45968.202631018517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45968.202631018517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45968.202631018517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45968.202631018517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45968.202631018517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45968.202631018517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45968.202631018517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45968.202631018517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45968.202631018517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45968.202631018517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45968.202631018517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45968.202631018517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45968.202631018517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45968.202631018517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45968.202631018517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45968.202631018517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45968.202631018517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45968.202631018517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45968.202631018517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45968.202631018517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45968.202631018517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45968.202631018517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45968.202631018517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45968.202631018517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45968.202631018517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45968.202631018517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45968.202631018517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45968.202631018517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45968.202631018517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45968.202631018517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45968.202631018517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45968.202631018517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45968.202631018517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45968.202631018517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45968.202631018517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45968.202631018517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45968.202631018517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45968.202631018517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45968.202631018517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45968.202631018517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45968.202631018517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45968.202631018517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45968.202631018517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45968.202631018517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45968.202631018517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45968.202631018517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45968.202631018517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45968.202631018517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45968.202631018517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45968.202631018517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45968.202631018517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45968.202631018517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45968.202631018517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45968.202631018517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45968.202631018517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45968.202631018517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45968.202631018517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45968.202631018517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45968.202631018517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45968.202631018517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45968.202631018517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45968.202631018517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45968.202631018517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45968.202631018517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45968.202631018517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45968.202631018517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45968.202631018517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45968.202631018517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45968.202631018517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45968.202631018517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45968.202631018517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45968.202631018517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45968.202631018517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45968.202631018517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45968.202631018517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45968.202631018517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45968.202631018517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45968.202631018517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45968.202631018517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45968.202631018517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45968.202631018517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45968.202631018517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45968.202631018517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45968.202631018517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45968.202631018517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45968.202631018517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45968.202631018517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45968.202631018517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45968.202631018517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45968.202631018517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45968.202631018517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45968.202631018517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45968.202631018517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45968.202631018517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45968.202631018517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45968.202631018517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45968.202631018517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45968.202631018517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45968.202631018517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45968.202631018517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45968.202631018517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45968.202631018517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45968.202631018517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45968.202631018517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45968.202631018517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45968.202631018517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45968.202631018517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45968.202631018517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45968.202631018517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45968.202631018517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45968.202631018517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45968.202631018517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45968.202631018517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45968.202631018517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45968.202631018517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45968.202631018517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45968.202631018517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45968.202631018517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45968.202631018517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45968.202631018517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45968.202631018517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45968.202631018517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45968.202631018517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45968.202631018517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45968.202631018517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45968.202631018517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45968.202631018517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45968.202631018517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45968.202631018517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45968.202631018517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45968.202631018517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45968.202631018517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45968.202631018517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45968.202631018517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45968.202631018517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45968.202631018517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45968.202631018517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45968.202631018517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45968.202631018517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45968.202631018517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45968.202631018517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45968.202631018517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45968.202631018517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45968.202631018517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45968.202631018517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45968.202631018517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45968.202631018517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45968.202631018517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45968.202631018517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45968.202631018517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45968.202631018517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45968.202631018517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45968.202631018517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45968.202631018517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45968.202631018517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45968.202631018517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45968.202631018517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45968.202631018517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45968.202631018517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45968.202631018517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45968.202631018517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45968.202631018517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45968.202631018517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45968.202631018517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45968.202631018517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45968.202631018517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45968.202631018517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45968.202631018517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45968.202631018517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45968.202631018517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45968.202631018517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45968.202631018517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45968.202631018517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45968.202631018517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45968.202631018517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45968.202631018517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45968.202631018517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45968.202631018517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45968.202631018517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45968.202631018517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45968.202631018517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45968.202631018517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45968.202631018517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45968.202631018517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45968.202631018517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45968.202631018517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45968.202631018517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45968.202631018517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45968.202631018517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45968.202631018517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45968.202631018517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45968.202631018517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45968.202631018517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45968.202631018517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45968.202631018517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45968.202631018517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45968.202631018517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45968.202631018517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45968.202631018517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45968.202631018517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45968.202631018517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45968.202631018517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45968.202631018517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45968.202631018517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45968.202631018517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45968.202631018517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45968.202631018517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45968.202631018517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45968.202631018517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45968.202631018517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45968.202631018517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45968.202631018517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45968.202631018517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45968.202631018517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45968.202631018517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45968.202631018517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45968.202631018517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45968.202631018517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45968.202631018517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45968.202631018517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45968.202631018517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45968.202631018517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45968.202631018517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45968.202631018517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45968.202631018517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45968.202631018517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45968.202631018517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45968.202631018517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45968.202631018517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45968.202631018517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45968.202631018517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45968.202631018517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45968.202631018517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45968.202631018517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45968.202631018517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45968.202631018517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45968.202631018517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45968.202631018517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45968.202631018517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45968.202631018517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45968.202631018517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45968.202631018517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45968.202631018517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45968.202631018517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45968.202631018517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45968.202631018517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45968.202631018517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45968.202631018517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45968.202631018517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45968.202631018517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45968.202631018517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45968.202631018517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45968.202631018517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45968.202631018517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45968.202631018517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45968.202631018517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45968.202631018517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45968.202631018517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45968.202631018517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45968.202631018517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45968.202631018517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45968.202631018517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45968.202631018517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45968.202631018517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45968.202631018517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45968.202631018517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45968.202631018517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45968.202631018517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45968.202631018517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45968.202631018517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45968.202631018517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45968.202631018517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45968.202631018517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45968.202631018517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45968.202631018517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45968.202631018517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45968.202631018517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45968.202631018517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45968.202631018517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45968.202631018517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45968.202631018517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45968.202631018517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45968.202631018517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45968.202631018517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45968.202631018517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45968.202631018517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45968.202631018517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45968.202631018517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45968.202631018517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45968.202631018517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45968.202631018517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45968.202631018517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45968.202631018517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45968.202631018517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45968.202631018517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45968.202631018517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45968.202631018517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45968.202631018517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45968.202631018517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45968.202631018517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45968.202631018517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45968.202631018517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45968.202631018517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45968.202631018517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45968.202631018517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45968.202631018517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45968.202631018517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45968.202631018517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45968.202631018517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45968.202631018517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45968.202631018517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45968.202631018517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45968.202631018517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45968.202631018517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45968.202631018517</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45968.202631018517</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45968.202631018517</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6"/>
  <sheetViews>
    <sheetView workbookViewId="0">
      <selection activeCell="I8" sqref="I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264.72191342592123</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28304</v>
      </c>
      <c r="E3" s="95" t="s">
        <v>39021</v>
      </c>
      <c r="F3" s="112">
        <v>45968.180555555555</v>
      </c>
      <c r="G3" s="113">
        <f ca="1">IFERROR(NOW()-F3,"")</f>
        <v>2.2075462962675374E-2</v>
      </c>
      <c r="H3" s="112">
        <v>45968.175219907411</v>
      </c>
      <c r="I3" s="108" t="str">
        <f>IFERROR(VLOOKUP(D3,DB!A:F,6,0),"")</f>
        <v>SCECO</v>
      </c>
      <c r="J3" s="108" t="str">
        <f>IFERROR(VLOOKUP(D3,DB!A:G,7,0),"")</f>
        <v>Dead</v>
      </c>
      <c r="K3" s="114" t="s">
        <v>39110</v>
      </c>
      <c r="L3" s="110" t="str">
        <f>IFERROR(VLOOKUP(D3,DB!A:I,9,0),"")</f>
        <v>Latis</v>
      </c>
    </row>
    <row r="4" spans="1:16" ht="15" customHeight="1">
      <c r="A4" s="108"/>
      <c r="B4" s="108" t="str">
        <f>IFERROR(VLOOKUP(D4,DB!A:K,11,0),"")</f>
        <v/>
      </c>
      <c r="C4" s="109"/>
      <c r="D4" s="92"/>
      <c r="E4" s="95"/>
      <c r="F4" s="112"/>
      <c r="G4" s="113">
        <f ca="1">IFERROR(NOW()-F4,"")</f>
        <v>45968.202631018517</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45968.202631018517</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45968.202631018517</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45968.202631018517</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45968.202631018517</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45968.202631018517</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45968.202631018517</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45968.202631018517</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45968.202631018517</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45968.202631018517</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45968.202631018517</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45968.202631018517</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45968.202631018517</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45968.202631018517</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45968.202631018517</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45968.202631018517</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45968.202631018517</v>
      </c>
      <c r="H20" s="112"/>
      <c r="I20" s="108" t="str">
        <f>IFERROR(VLOOKUP(D20,DB!A:F,6,0),"")</f>
        <v/>
      </c>
      <c r="J20" s="108" t="str">
        <f>IFERROR(VLOOKUP(D20,DB!A:G,7,0),"")</f>
        <v/>
      </c>
      <c r="K20" s="114"/>
      <c r="L20" s="110" t="str">
        <f>IFERROR(VLOOKUP(D20,DB!A:I,9,0),"")</f>
        <v/>
      </c>
    </row>
    <row r="21" spans="1:12" ht="15" customHeight="1">
      <c r="A21" s="153"/>
      <c r="B21" s="153" t="str">
        <f>IFERROR(VLOOKUP(D21,DB!A:K,11,0),"")</f>
        <v/>
      </c>
      <c r="C21" s="94"/>
      <c r="D21" s="92"/>
      <c r="E21" s="95"/>
      <c r="F21" s="96"/>
      <c r="G21" s="154">
        <f ca="1">IFERROR(NOW()-F21,"")</f>
        <v>45968.202631018517</v>
      </c>
      <c r="H21" s="96"/>
      <c r="I21" s="153" t="str">
        <f>IFERROR(VLOOKUP(D21,DB!A:F,6,0),"")</f>
        <v/>
      </c>
      <c r="J21" s="153" t="str">
        <f>IFERROR(VLOOKUP(D21,DB!A:G,7,0),"")</f>
        <v/>
      </c>
      <c r="K21" s="98"/>
      <c r="L21" s="92" t="str">
        <f>IFERROR(VLOOKUP(D21,DB!A:I,9,0),"")</f>
        <v/>
      </c>
    </row>
    <row r="22" spans="1:12" ht="15" customHeight="1">
      <c r="A22" s="153"/>
      <c r="B22" s="153" t="str">
        <f>IFERROR(VLOOKUP(D22,DB!A:K,11,0),"")</f>
        <v/>
      </c>
      <c r="C22" s="94"/>
      <c r="D22" s="92"/>
      <c r="E22" s="95"/>
      <c r="F22" s="96"/>
      <c r="G22" s="154">
        <f ca="1">IFERROR(NOW()-F22,"")</f>
        <v>45968.202631018517</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45968.202631018517</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45968.202631018517</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45968.202631018517</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45968.202631018517</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45968.202631018517</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45968.202631018517</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45968.202631018517</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45968.202631018517</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45968.202631018517</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45968.202631018517</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45968.202631018517</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45968.202631018517</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45968.202631018517</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45968.202631018517</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45968.202631018517</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45968.202631018517</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45968.202631018517</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45968.202631018517</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45968.202631018517</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45968.202631018517</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45968.202631018517</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45968.202631018517</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45968.202631018517</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45968.202631018517</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45968.202631018517</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45968.202631018517</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45968.202631018517</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45968.202631018517</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45968.202631018517</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45968.202631018517</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45968.202631018517</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45968.202631018517</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45968.202631018517</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45968.202631018517</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45968.202631018517</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45968.202631018517</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45968.202631018517</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45968.202631018517</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45968.202631018517</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45968.202631018517</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45968.202631018517</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45968.202631018517</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45968.202631018517</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45968.202631018517</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45968.202631018517</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45968.202631018517</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45968.202631018517</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45968.202631018517</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45968.202631018517</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45968.202631018517</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45968.202631018517</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45968.202631018517</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45968.202631018517</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45968.202631018517</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45968.202631018517</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45968.202631018517</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45968.202631018517</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45968.202631018517</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45968.202631018517</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45968.202631018517</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45968.202631018517</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45968.202631018517</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45968.202631018517</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45968.202631018517</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45968.202631018517</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45968.202631018517</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45968.202631018517</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45968.202631018517</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45968.202631018517</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45968.202631018517</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45968.202631018517</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45968.202631018517</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45968.202631018517</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45968.202631018517</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45968.202631018517</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45968.202631018517</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45968.202631018517</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45968.202631018517</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45968.202631018517</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45968.202631018517</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45968.202631018517</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45968.202631018517</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45968.202631018517</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45968.202631018517</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45968.202631018517</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45968.202631018517</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45968.202631018517</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45968.202631018517</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45968.202631018517</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45968.202631018517</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45968.202631018517</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45968.202631018517</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45968.202631018517</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45968.202631018517</v>
      </c>
      <c r="H116" s="96"/>
      <c r="I116" s="153" t="str">
        <f>IFERROR(VLOOKUP(D116,DB!A:F,6,0),"")</f>
        <v/>
      </c>
      <c r="J116" s="153" t="str">
        <f>IFERROR(VLOOKUP(D116,DB!A:G,7,0),"")</f>
        <v/>
      </c>
      <c r="K116" s="98"/>
      <c r="L116" s="92" t="str">
        <f>IFERROR(VLOOKUP(D116,DB!A:I,9,0),"")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8"/>
  <sheetViews>
    <sheetView tabSelected="1" workbookViewId="0">
      <selection activeCell="K7" sqref="K7"/>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76.370570833329111</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42.013753703700786</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19.541519907405018</v>
      </c>
      <c r="H4" s="132">
        <v>45948.661111111112</v>
      </c>
      <c r="I4" s="131" t="str">
        <f>IFERROR(VLOOKUP(D4,DB!A:F,6,0),"")</f>
        <v>SCECO</v>
      </c>
      <c r="J4" s="131" t="str">
        <f>IFERROR(VLOOKUP(D4,DB!A:G,7,0),"")</f>
        <v>Dead</v>
      </c>
      <c r="K4" s="131" t="s">
        <v>39116</v>
      </c>
      <c r="L4" s="131" t="str">
        <f>IFERROR(VLOOKUP(D4,DB!A:I,9,0),"")</f>
        <v>Latis</v>
      </c>
    </row>
    <row r="5" spans="1:13" ht="30.75">
      <c r="A5" s="131" t="s">
        <v>39117</v>
      </c>
      <c r="B5" s="131" t="str">
        <f>IFERROR(VLOOKUP(D5,DB!A:K,11,0),"")</f>
        <v>R5</v>
      </c>
      <c r="C5" s="131">
        <v>1</v>
      </c>
      <c r="D5" s="131" t="s">
        <v>32330</v>
      </c>
      <c r="E5" s="131" t="s">
        <v>39118</v>
      </c>
      <c r="F5" s="132">
        <v>45967.840555555558</v>
      </c>
      <c r="G5" s="133">
        <f ca="1">IFERROR(NOW()-F5,"")</f>
        <v>0.36207546295918291</v>
      </c>
      <c r="H5" s="132">
        <v>45967.805902777778</v>
      </c>
      <c r="I5" s="131" t="str">
        <f>IFERROR(VLOOKUP(D5,DB!A:F,6,0),"")</f>
        <v>SCECO</v>
      </c>
      <c r="J5" s="131" t="str">
        <f>IFERROR(VLOOKUP(D5,DB!A:G,7,0),"")</f>
        <v>Dead</v>
      </c>
      <c r="K5" s="131" t="s">
        <v>39119</v>
      </c>
      <c r="L5" s="131" t="str">
        <f>IFERROR(VLOOKUP(D5,DB!A:I,9,0),"")</f>
        <v>Latis</v>
      </c>
    </row>
    <row r="6" spans="1:13" ht="15">
      <c r="A6" s="131" t="s">
        <v>39120</v>
      </c>
      <c r="B6" s="131" t="str">
        <f>IFERROR(VLOOKUP(D6,DB!A:K,11,0),"")</f>
        <v>R5</v>
      </c>
      <c r="C6" s="131">
        <v>1</v>
      </c>
      <c r="D6" s="131" t="s">
        <v>34734</v>
      </c>
      <c r="E6" s="131" t="s">
        <v>39118</v>
      </c>
      <c r="F6" s="132">
        <v>45968.17765046296</v>
      </c>
      <c r="G6" s="133">
        <f ca="1">IFERROR(NOW()-F6,"")</f>
        <v>2.4980555557704065E-2</v>
      </c>
      <c r="H6" s="132">
        <v>45968.172002314815</v>
      </c>
      <c r="I6" s="131" t="str">
        <f>IFERROR(VLOOKUP(D6,DB!A:F,6,0),"")</f>
        <v>SCECO</v>
      </c>
      <c r="J6" s="131" t="str">
        <f>IFERROR(VLOOKUP(D6,DB!A:G,7,0),"")</f>
        <v>Vandalized</v>
      </c>
      <c r="K6" s="131" t="s">
        <v>39121</v>
      </c>
      <c r="L6" s="131" t="str">
        <f>IFERROR(VLOOKUP(D6,DB!A:I,9,0),"")</f>
        <v>Latis</v>
      </c>
    </row>
    <row r="7" spans="1:13" ht="15">
      <c r="A7" s="131" t="s">
        <v>39122</v>
      </c>
      <c r="B7" s="131" t="str">
        <f>IFERROR(VLOOKUP(D7,DB!A:K,11,0),"")</f>
        <v>R5</v>
      </c>
      <c r="C7" s="131">
        <v>1</v>
      </c>
      <c r="D7" s="131" t="s">
        <v>38385</v>
      </c>
      <c r="E7" s="131" t="s">
        <v>39118</v>
      </c>
      <c r="F7" s="132">
        <v>45968.181134259263</v>
      </c>
      <c r="G7" s="133">
        <f ca="1">IFERROR(NOW()-F7,"")</f>
        <v>2.1496759254659992E-2</v>
      </c>
      <c r="H7" s="132">
        <v>45968.175092592595</v>
      </c>
      <c r="I7" s="131" t="str">
        <f>IFERROR(VLOOKUP(D7,DB!A:F,6,0),"")</f>
        <v>SCECO</v>
      </c>
      <c r="J7" s="131" t="str">
        <f>IFERROR(VLOOKUP(D7,DB!A:G,7,0),"")</f>
        <v>Haj Removal</v>
      </c>
      <c r="K7" s="131" t="s">
        <v>39123</v>
      </c>
      <c r="L7" s="131" t="str">
        <f>IFERROR(VLOOKUP(D7,DB!A:I,9,0),"")</f>
        <v>Latis</v>
      </c>
    </row>
    <row r="8" spans="1:13" ht="15">
      <c r="A8" s="131" t="s">
        <v>39124</v>
      </c>
      <c r="B8" s="131" t="str">
        <f>IFERROR(VLOOKUP(D8,DB!A:K,11,0),"")</f>
        <v>R5</v>
      </c>
      <c r="C8" s="131">
        <v>1</v>
      </c>
      <c r="D8" s="131" t="s">
        <v>35423</v>
      </c>
      <c r="E8" s="131" t="s">
        <v>39100</v>
      </c>
      <c r="F8" s="132">
        <v>45968.19153935185</v>
      </c>
      <c r="G8" s="133">
        <f ca="1">IFERROR(NOW()-F8,"")</f>
        <v>1.1091666667198297E-2</v>
      </c>
      <c r="H8" s="132">
        <v>45968.185601851852</v>
      </c>
      <c r="I8" s="131" t="str">
        <f>IFERROR(VLOOKUP(D8,DB!A:F,6,0),"")</f>
        <v>Generator-SG</v>
      </c>
      <c r="J8" s="131" t="str">
        <f>IFERROR(VLOOKUP(D8,DB!A:G,7,0),"")</f>
        <v>Good</v>
      </c>
      <c r="K8" s="131" t="s">
        <v>39125</v>
      </c>
      <c r="L8" s="131" t="str">
        <f>IFERROR(VLOOKUP(D8,DB!A:I,9,0),"")</f>
        <v>Latis</v>
      </c>
    </row>
    <row r="9" spans="1:13" ht="15">
      <c r="A9" s="131"/>
      <c r="B9" s="131" t="str">
        <f>IFERROR(VLOOKUP(D9,DB!A:K,11,0),"")</f>
        <v/>
      </c>
      <c r="C9" s="131"/>
      <c r="D9" s="131"/>
      <c r="E9" s="131"/>
      <c r="F9" s="132"/>
      <c r="G9" s="133">
        <f ca="1">IFERROR(NOW()-F9,"")</f>
        <v>45968.202631018517</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45968.202631018517</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45968.202631018517</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45968.202631018517</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45968.202631018517</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45968.202631018517</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45968.202631018517</v>
      </c>
      <c r="H15" s="132"/>
      <c r="I15" s="131" t="str">
        <f>IFERROR(VLOOKUP(D15,DB!A:F,6,0),"")</f>
        <v/>
      </c>
      <c r="J15" s="131" t="str">
        <f>IFERROR(VLOOKUP(D15,DB!A:G,7,0),"")</f>
        <v/>
      </c>
      <c r="K15" s="131"/>
      <c r="L15" s="131" t="str">
        <f>IFERROR(VLOOKUP(D15,DB!A:I,9,0),"")</f>
        <v/>
      </c>
    </row>
    <row r="16" spans="1:13" ht="15">
      <c r="A16" s="137"/>
      <c r="B16" s="137" t="str">
        <f>IFERROR(VLOOKUP(D16,DB!A:K,11,0),"")</f>
        <v/>
      </c>
      <c r="C16" s="137"/>
      <c r="D16" s="137"/>
      <c r="E16" s="137"/>
      <c r="F16" s="138"/>
      <c r="G16" s="139">
        <f ca="1">IFERROR(NOW()-F16,"")</f>
        <v>45968.202631018517</v>
      </c>
      <c r="H16" s="138"/>
      <c r="I16" s="137" t="str">
        <f>IFERROR(VLOOKUP(D16,DB!A:F,6,0),"")</f>
        <v/>
      </c>
      <c r="J16" s="137" t="str">
        <f>IFERROR(VLOOKUP(D16,DB!A:G,7,0),"")</f>
        <v/>
      </c>
      <c r="K16" s="137"/>
      <c r="L16" s="137" t="str">
        <f>IFERROR(VLOOKUP(D16,DB!A:I,9,0),"")</f>
        <v/>
      </c>
    </row>
    <row r="17" spans="1:12" ht="15">
      <c r="A17" s="137"/>
      <c r="B17" s="137" t="str">
        <f>IFERROR(VLOOKUP(D17,DB!A:K,11,0),"")</f>
        <v/>
      </c>
      <c r="C17" s="137"/>
      <c r="D17" s="137"/>
      <c r="E17" s="137"/>
      <c r="F17" s="138"/>
      <c r="G17" s="139">
        <f ca="1">IFERROR(NOW()-F17,"")</f>
        <v>45968.202631018517</v>
      </c>
      <c r="H17" s="138"/>
      <c r="I17" s="137" t="str">
        <f>IFERROR(VLOOKUP(D17,DB!A:F,6,0),"")</f>
        <v/>
      </c>
      <c r="J17" s="137" t="str">
        <f>IFERROR(VLOOKUP(D17,DB!A:G,7,0),"")</f>
        <v/>
      </c>
      <c r="K17" s="137"/>
      <c r="L17" s="137" t="str">
        <f>IFERROR(VLOOKUP(D17,DB!A:I,9,0),"")</f>
        <v/>
      </c>
    </row>
    <row r="18" spans="1:12" ht="15">
      <c r="A18" s="137"/>
      <c r="B18" s="137" t="str">
        <f>IFERROR(VLOOKUP(D18,DB!A:K,11,0),"")</f>
        <v/>
      </c>
      <c r="C18" s="137"/>
      <c r="D18" s="137"/>
      <c r="E18" s="137"/>
      <c r="F18" s="138"/>
      <c r="G18" s="139">
        <f ca="1">IFERROR(NOW()-F18,"")</f>
        <v>45968.202631018517</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45968.202631018517</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45968.202631018517</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45968.202631018517</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45968.202631018517</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45968.202631018517</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45968.202631018517</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45968.202631018517</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45968.202631018517</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45968.202631018517</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45968.202631018517</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45968.202631018517</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45968.202631018517</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45968.202631018517</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45968.202631018517</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45968.202631018517</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45968.202631018517</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45968.202631018517</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45968.202631018517</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45968.202631018517</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45968.202631018517</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45968.202631018517</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45968.202631018517</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45968.202631018517</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45968.202631018517</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45968.202631018517</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45968.202631018517</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45968.202631018517</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45968.202631018517</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45968.202631018517</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45968.202631018517</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45968.202631018517</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45968.202631018517</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45968.202631018517</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45968.202631018517</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45968.202631018517</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45968.202631018517</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45968.202631018517</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45968.202631018517</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45968.202631018517</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45968.202631018517</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45968.202631018517</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45968.202631018517</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45968.202631018517</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45968.202631018517</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45968.202631018517</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45968.202631018517</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45968.202631018517</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45968.202631018517</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45968.202631018517</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45968.202631018517</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45968.202631018517</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45968.202631018517</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45968.202631018517</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45968.202631018517</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45968.202631018517</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45968.202631018517</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45968.202631018517</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45968.202631018517</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45968.202631018517</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45968.202631018517</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45968.202631018517</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45968.202631018517</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45968.202631018517</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45968.202631018517</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45968.202631018517</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45968.202631018517</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45968.202631018517</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45968.202631018517</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45968.202631018517</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45968.202631018517</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45968.202631018517</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45968.202631018517</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45968.202631018517</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45968.202631018517</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45968.202631018517</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45968.202631018517</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45968.202631018517</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45968.202631018517</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45968.202631018517</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45968.202631018517</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45968.202631018517</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45968.202631018517</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45968.202631018517</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45968.202631018517</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45968.202631018517</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45968.202631018517</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45968.202631018517</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45968.202631018517</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45968.202631018517</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45968.202631018517</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45968.202631018517</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45968.202631018517</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45968.202631018517</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45968.202631018517</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45968.202631018517</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45968.202631018517</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45968.202631018517</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45968.202631018517</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45968.202631018517</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45968.202631018517</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45968.202631018517</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45968.202631018517</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45968.202631018517</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45968.202631018517</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45968.202631018517</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45968.202631018517</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45968.202631018517</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45968.202631018517</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45968.202631018517</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45968.202631018517</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45968.202631018517</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45968.202631018517</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45968.202631018517</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45968.202631018517</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45968.202631018517</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45968.202631018517</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45968.202631018517</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45968.202631018517</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45968.202631018517</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45968.202631018517</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45968.202631018517</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45968.202631018517</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45968.202631018517</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45968.202631018517</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45968.202631018517</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45968.202631018517</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45968.202631018517</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45968.202631018517</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45968.202631018517</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45968.202631018517</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45968.202631018517</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45968.202631018517</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45968.202631018517</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45968.202631018517</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45968.202631018517</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45968.202631018517</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45968.202631018517</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45968.202631018517</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45968.202631018517</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45968.202631018517</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45968.202631018517</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45968.202631018517</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45968.202631018517</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45968.202631018517</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45968.202631018517</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45968.202631018517</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45968.202631018517</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45968.202631018517</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45968.202631018517</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45968.202631018517</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45968.202631018517</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45968.202631018517</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45968.202631018517</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45968.202631018517</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45968.202631018517</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45968.202631018517</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45968.202631018517</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45968.202631018517</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45968.202631018517</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45968.202631018517</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45968.202631018517</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45968.202631018517</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45968.202631018517</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45968.202631018517</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45968.202631018517</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45968.202631018517</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45968.202631018517</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45968.202631018517</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45968.202631018517</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45968.202631018517</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45968.202631018517</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45968.202631018517</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45968.202631018517</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45968.202631018517</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45968.202631018517</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45968.202631018517</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45968.202631018517</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45968.202631018517</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45968.202631018517</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45968.202631018517</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45968.202631018517</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45968.202631018517</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45968.202631018517</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45968.202631018517</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45968.202631018517</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45968.202631018517</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45968.202631018517</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45968.202631018517</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45968.202631018517</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45968.202631018517</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45968.202631018517</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45968.202631018517</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45968.202631018517</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45968.202631018517</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45968.202631018517</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45968.202631018517</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45968.202631018517</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45968.202631018517</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45968.202631018517</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45968.202631018517</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45968.202631018517</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45968.202631018517</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45968.202631018517</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45968.202631018517</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45968.202631018517</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45968.202631018517</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45968.202631018517</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45968.202631018517</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45968.202631018517</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45968.202631018517</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45968.202631018517</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45968.202631018517</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45968.202631018517</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45968.202631018517</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45968.202631018517</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45968.202631018517</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45968.202631018517</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45968.202631018517</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45968.202631018517</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45968.202631018517</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45968.202631018517</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45968.202631018517</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45968.202631018517</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45968.202631018517</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45968.202631018517</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45968.202631018517</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45968.202631018517</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45968.202631018517</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45968.202631018517</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45968.202631018517</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45968.202631018517</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45968.202631018517</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45968.202631018517</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45968.202631018517</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45968.202631018517</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45968.202631018517</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45968.202631018517</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45968.202631018517</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45968.202631018517</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45968.202631018517</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45968.202631018517</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45968.202631018517</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45968.202631018517</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45968.202631018517</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45968.202631018517</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45968.202631018517</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45968.202631018517</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45968.202631018517</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45968.202631018517</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45968.202631018517</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45968.202631018517</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45968.202631018517</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45968.202631018517</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45968.202631018517</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45968.202631018517</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45968.202631018517</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45968.202631018517</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45968.202631018517</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45968.202631018517</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45968.202631018517</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45968.202631018517</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45968.202631018517</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45968.202631018517</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45968.202631018517</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45968.202631018517</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45968.202631018517</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45968.202631018517</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45968.202631018517</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45968.202631018517</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45968.202631018517</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45968.202631018517</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45968.202631018517</v>
      </c>
      <c r="H290" s="138"/>
      <c r="I290" s="137" t="str">
        <f>IFERROR(VLOOKUP(D290,DB!A:F,6,0),"")</f>
        <v/>
      </c>
      <c r="J290" s="137" t="str">
        <f>IFERROR(VLOOKUP(D290,DB!A:G,7,0),"")</f>
        <v/>
      </c>
      <c r="K290" s="137"/>
      <c r="L290" s="137" t="str">
        <f>IFERROR(VLOOKUP(D290,DB!A:I,9,0),"")</f>
        <v/>
      </c>
    </row>
    <row r="291" spans="1:12" ht="15"/>
    <row r="292" spans="1:12" ht="15"/>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400" ht="15"/>
    <row r="401" ht="15"/>
    <row r="402" ht="15"/>
    <row r="403" ht="15"/>
    <row r="404" ht="15"/>
    <row r="405" ht="15"/>
    <row r="406" ht="15"/>
    <row r="407" ht="15"/>
    <row r="408" ht="15"/>
    <row r="409" ht="15"/>
    <row r="410"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500" ht="15"/>
    <row r="501" ht="15"/>
    <row r="502" ht="15"/>
    <row r="503" ht="15"/>
    <row r="504" ht="15"/>
    <row r="529" ht="15"/>
    <row r="530" ht="15"/>
    <row r="531" ht="15"/>
    <row r="532" ht="15"/>
    <row r="533" ht="15"/>
    <row r="534" ht="15"/>
    <row r="535" ht="15"/>
    <row r="536" ht="15"/>
    <row r="537" ht="15"/>
    <row r="538" ht="15"/>
    <row r="539"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828" ht="15"/>
    <row r="829" ht="15"/>
    <row r="830" ht="15"/>
    <row r="831" ht="15"/>
    <row r="832" ht="15"/>
    <row r="833" ht="15"/>
    <row r="834"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052" ht="15"/>
    <row r="1053" ht="15"/>
    <row r="1055" ht="15"/>
    <row r="1056"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6" ht="15"/>
    <row r="1077" ht="15"/>
    <row r="1078" ht="15"/>
    <row r="1079" ht="15"/>
    <row r="1080" ht="15"/>
    <row r="1081" ht="15"/>
    <row r="1083" ht="15"/>
    <row r="1084" ht="15"/>
    <row r="1085" ht="15"/>
    <row r="1086" ht="15"/>
    <row r="1087" ht="15"/>
    <row r="1088"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5" ht="15"/>
    <row r="1166" ht="15"/>
    <row r="1167" ht="15"/>
    <row r="1170" ht="15"/>
    <row r="1171" ht="15"/>
    <row r="1174" ht="15"/>
    <row r="1175" ht="15"/>
    <row r="1176" ht="15"/>
    <row r="1177" ht="15"/>
    <row r="1178" ht="15"/>
    <row r="1179" ht="15"/>
    <row r="1180" ht="15"/>
    <row r="1181" ht="15"/>
    <row r="1182" ht="15"/>
    <row r="1188" ht="15"/>
    <row r="1189" ht="15"/>
    <row r="1190" ht="15"/>
    <row r="1191" ht="15"/>
    <row r="1192" ht="15"/>
    <row r="1193" ht="15"/>
    <row r="1194" ht="15"/>
    <row r="1195" ht="15"/>
    <row r="1196" ht="15"/>
    <row r="1204" ht="15"/>
    <row r="1205" ht="15"/>
    <row r="1206" ht="15"/>
    <row r="1207" ht="15"/>
    <row r="1208" ht="15"/>
    <row r="1209" ht="15"/>
    <row r="1210" ht="15"/>
    <row r="1211" ht="15"/>
    <row r="1212" ht="15"/>
    <row r="1213" ht="15"/>
    <row r="1214" ht="15"/>
    <row r="1215" ht="15"/>
    <row r="1216" ht="15"/>
    <row r="1217" ht="15"/>
    <row r="1218" ht="15"/>
    <row r="1219" ht="15"/>
    <row r="1220" ht="15"/>
    <row r="1222" ht="15"/>
    <row r="1223" ht="15"/>
    <row r="1225" ht="15"/>
    <row r="1226" ht="15"/>
    <row r="1227" ht="15"/>
    <row r="1228" ht="15"/>
    <row r="1231" ht="15"/>
    <row r="1232" ht="15"/>
    <row r="1233" ht="15"/>
    <row r="1244" ht="15"/>
    <row r="1247" ht="15"/>
    <row r="1248" ht="15"/>
  </sheetData>
  <dataValidations count="2">
    <dataValidation allowBlank="1" showInputMessage="1" showErrorMessage="1" sqref="E1" xr:uid="{920C6338-E771-4DAE-8C89-92A9093EA4DE}"/>
    <dataValidation type="list" allowBlank="1" showInputMessage="1" showErrorMessage="1" sqref="E2:E2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45968.202631018517</v>
      </c>
      <c r="H2" s="150"/>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45968.202631018517</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45968.202631018517</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45968.202631018517</v>
      </c>
      <c r="H5" s="150"/>
      <c r="I5" s="86" t="str">
        <f>IFERROR(VLOOKUP(D5,DB!A:F,6,0),"")</f>
        <v/>
      </c>
      <c r="J5" s="61" t="str">
        <f>IFERROR(VLOOKUP(D5,DB!A:G,7,0),"")</f>
        <v/>
      </c>
      <c r="K5" s="151"/>
      <c r="L5" s="152" t="str">
        <f>IFERROR(VLOOKUP(D5,DB!A:I,9,0),"")</f>
        <v/>
      </c>
    </row>
    <row r="6" spans="1:12" ht="31.5" customHeight="1">
      <c r="A6" s="86"/>
      <c r="B6" s="61" t="str">
        <f>IFERROR(VLOOKUP(D6,DB!A:K,11,0),"")</f>
        <v/>
      </c>
      <c r="C6" s="61"/>
      <c r="D6" s="155"/>
      <c r="E6" s="61"/>
      <c r="F6" s="148"/>
      <c r="G6" s="149">
        <f ca="1">IFERROR(NOW()-F6,"-")</f>
        <v>45968.202631018517</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45968.202631018517</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45968.202631018517</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45968.202631018517</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45968.202631018517</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45968.202631018517</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45968.202631018517</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45968.202631018517</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45968.202631018517</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45968.202631018517</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45968.202631018517</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45968.202631018517</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45968.202631018517</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45968.202631018517</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45968.202631018517</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45968.202631018517</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45968.202631018517</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45968.202631018517</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45968.202631018517</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45968.202631018517</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45968.202631018517</v>
      </c>
      <c r="H26" s="150"/>
      <c r="I26" s="86" t="str">
        <f>IFERROR(VLOOKUP(D26,DB!A:F,6,0),"")</f>
        <v/>
      </c>
      <c r="J26" s="61" t="str">
        <f>IFERROR(VLOOKUP(D26,DB!A:G,7,0),"")</f>
        <v/>
      </c>
      <c r="K26" s="151"/>
      <c r="L26" s="152"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2025-11-07T01:54:22Z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