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1" documentId="120_S{2AC9BD13-BADA-5192-A53E-5A8FF88502F6}" xr6:coauthVersionLast="47" xr6:coauthVersionMax="47" xr10:uidLastSave="{AAFB2FA4-70A9-40B5-A084-10E5FF12076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<sst xmlns="http://schemas.openxmlformats.org/spreadsheetml/2006/main" count="180280" uniqueCount="39124">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</sst>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306.84703101851483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45969.795456944441</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45969.795456944441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45969.795456944441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45969.795456944441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45969.795456944441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45969.795456944441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45969.795456944441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45969.795456944441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45969.795456944441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45969.795456944441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45969.795456944441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45969.795456944441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45969.795456944441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45969.795456944441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45969.795456944441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45969.795456944441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45969.795456944441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45969.795456944441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45969.795456944441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45969.795456944441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45969.795456944441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45969.795456944441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45969.795456944441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45969.795456944441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45969.795456944441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45969.795456944441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45969.795456944441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45969.795456944441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45969.795456944441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45969.795456944441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45969.795456944441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45969.795456944441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45969.795456944441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45969.795456944441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45969.795456944441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45969.795456944441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45969.795456944441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45969.795456944441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45969.795456944441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45969.795456944441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45969.795456944441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45969.795456944441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45969.795456944441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45969.795456944441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45969.795456944441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45969.795456944441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45969.795456944441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45969.795456944441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45969.795456944441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45969.795456944441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45969.795456944441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45969.795456944441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45969.795456944441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45969.795456944441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45969.795456944441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45969.795456944441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45969.795456944441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45969.795456944441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45969.795456944441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45969.795456944441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45969.795456944441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45969.795456944441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45969.795456944441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45969.795456944441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45969.795456944441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45969.795456944441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45969.795456944441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144.79561898147949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45969.795456944441</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45969.795456944441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45969.795456944441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45969.795456944441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45969.795456944441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45969.795456944441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45969.795456944441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45969.795456944441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45969.795456944441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45969.795456944441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45969.795456944441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45969.795456944441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45969.795456944441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45969.795456944441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45969.795456944441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45969.795456944441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45969.795456944441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45969.795456944441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45969.795456944441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45969.795456944441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45969.795456944441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45969.795456944441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45969.795456944441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45969.795456944441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45969.795456944441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45969.795456944441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45969.795456944441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45969.795456944441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45969.795456944441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45969.795456944441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45969.795456944441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45969.795456944441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45969.795456944441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45969.795456944441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45969.795456944441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45969.795456944441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45969.795456944441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45969.795456944441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45969.795456944441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45969.795456944441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45969.795456944441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45969.795456944441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45969.795456944441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45969.795456944441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45969.795456944441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45969.795456944441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45969.795456944441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45969.795456944441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45969.795456944441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45969.795456944441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45969.795456944441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45969.795456944441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45969.795456944441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45969.795456944441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45969.795456944441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45969.795456944441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45969.795456944441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45969.795456944441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45969.795456944441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45969.795456944441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45969.795456944441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45969.795456944441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45969.795456944441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45969.795456944441</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45969.795456944441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45969.795456944441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45969.795456944441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45969.795456944441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45969.795456944441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45969.795456944441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45969.795456944441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45969.795456944441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45969.795456944441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45969.795456944441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45969.795456944441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45969.795456944441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45969.795456944441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45969.795456944441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45969.795456944441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45969.795456944441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45969.795456944441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45969.795456944441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45969.795456944441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45969.795456944441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45969.795456944441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45969.795456944441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45969.795456944441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45969.795456944441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45969.795456944441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45969.795456944441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45969.795456944441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45969.795456944441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45969.795456944441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45969.795456944441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45969.795456944441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45969.795456944441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45969.795456944441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45969.795456944441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45969.795456944441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45969.795456944441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45969.795456944441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45969.795456944441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45969.795456944441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45969.795456944441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45969.795456944441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45969.795456944441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45969.795456944441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45969.795456944441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45969.795456944441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45969.795456944441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45969.795456944441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45969.795456944441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45969.795456944441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45969.795456944441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45969.795456944441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45969.795456944441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45969.795456944441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45969.795456944441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45969.795456944441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45969.795456944441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45969.795456944441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45969.795456944441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45969.795456944441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45969.795456944441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45969.795456944441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45969.795456944441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45969.795456944441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45969.795456944441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45969.795456944441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45969.795456944441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45969.795456944441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45969.795456944441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45969.795456944441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45969.795456944441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45969.795456944441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45969.795456944441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45969.795456944441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45969.795456944441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45969.795456944441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45969.795456944441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45969.795456944441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45969.795456944441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45969.795456944441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45969.795456944441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45969.795456944441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45969.795456944441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45969.795456944441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45969.795456944441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45969.795456944441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45969.795456944441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45969.795456944441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45969.795456944441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45969.795456944441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45969.795456944441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45969.795456944441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45969.795456944441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45969.795456944441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45969.795456944441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45969.795456944441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45969.795456944441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45969.795456944441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45969.795456944441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45969.795456944441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45969.795456944441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45969.795456944441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45969.795456944441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45969.795456944441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45969.795456944441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45969.795456944441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45969.795456944441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45969.795456944441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45969.795456944441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45969.795456944441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45969.795456944441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45969.795456944441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45969.795456944441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45969.795456944441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45969.795456944441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45969.795456944441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45969.795456944441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45969.795456944441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45969.795456944441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45969.795456944441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45969.795456944441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45969.795456944441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45969.795456944441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45969.795456944441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45969.795456944441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45969.795456944441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45969.795456944441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45969.795456944441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45969.795456944441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45969.795456944441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45969.795456944441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45969.795456944441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45969.795456944441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45969.795456944441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45969.795456944441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45969.795456944441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45969.795456944441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45969.795456944441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45969.795456944441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45969.795456944441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45969.795456944441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45969.795456944441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45969.795456944441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45969.795456944441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45969.795456944441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45969.795456944441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45969.795456944441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45969.795456944441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45969.795456944441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45969.795456944441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45969.795456944441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45969.795456944441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45969.795456944441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45969.795456944441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45969.795456944441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45969.795456944441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45969.795456944441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45969.795456944441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45969.795456944441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45969.795456944441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45969.795456944441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45969.795456944441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45969.795456944441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45969.795456944441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45969.795456944441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45969.795456944441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45969.795456944441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45969.795456944441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45969.795456944441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45969.795456944441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45969.795456944441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45969.795456944441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45969.795456944441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45969.795456944441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45969.795456944441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45969.795456944441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45969.795456944441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45969.795456944441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45969.795456944441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45969.795456944441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45969.795456944441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45969.795456944441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45969.795456944441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45969.795456944441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45969.795456944441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45969.795456944441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45969.795456944441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45969.795456944441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45969.795456944441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45969.795456944441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45969.795456944441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45969.795456944441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45969.795456944441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45969.795456944441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45969.795456944441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45969.795456944441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45969.795456944441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45969.795456944441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45969.795456944441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45969.795456944441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45969.795456944441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45969.795456944441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45969.795456944441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45969.795456944441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45969.795456944441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45969.795456944441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45969.795456944441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45969.795456944441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45969.795456944441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45969.795456944441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45969.795456944441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45969.795456944441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45969.795456944441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45969.795456944441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45969.795456944441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45969.795456944441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45969.795456944441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45969.795456944441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45969.795456944441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45969.795456944441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45969.795456944441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45969.795456944441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45969.795456944441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45969.795456944441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45969.795456944441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45969.795456944441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45969.795456944441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45969.795456944441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45969.795456944441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45969.795456944441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45969.795456944441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45969.795456944441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45969.795456944441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45969.795456944441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45969.795456944441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45969.795456944441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45969.795456944441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45969.795456944441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45969.795456944441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45969.795456944441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45969.795456944441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45969.795456944441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45969.795456944441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45969.795456944441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45969.795456944441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45969.795456944441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45969.795456944441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45969.795456944441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45969.795456944441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45969.795456944441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45969.795456944441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45969.795456944441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45969.795456944441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45969.795456944441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45969.795456944441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45969.795456944441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45969.795456944441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45969.795456944441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45969.795456944441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45969.795456944441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45969.795456944441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45969.795456944441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45969.795456944441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45969.795456944441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45969.795456944441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45969.795456944441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45969.795456944441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45969.795456944441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45969.795456944441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45969.795456944441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45969.795456944441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45969.795456944441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45969.795456944441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45969.795456944441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45969.795456944441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45969.795456944441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45969.795456944441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45969.795456944441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45969.795456944441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45969.795456944441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45969.795456944441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45969.795456944441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45969.795456944441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45969.795456944441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45969.795456944441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45969.795456944441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45969.795456944441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45969.795456944441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45969.795456944441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45969.795456944441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45969.795456944441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45969.795456944441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45969.795456944441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45969.795456944441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45969.795456944441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45969.795456944441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45969.795456944441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45969.795456944441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45969.795456944441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45969.795456944441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45969.795456944441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45969.795456944441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45969.795456944441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45969.795456944441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45969.795456944441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45969.795456944441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45969.795456944441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45969.795456944441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45969.795456944441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45969.795456944441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45969.795456944441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45969.795456944441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45969.795456944441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45969.795456944441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45969.795456944441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45969.795456944441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45969.795456944441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45969.795456944441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45969.795456944441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45969.795456944441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45969.795456944441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45969.795456944441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45969.795456944441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45969.795456944441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45969.795456944441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45969.795456944441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45969.795456944441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45969.795456944441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45969.795456944441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45969.795456944441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45969.795456944441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45969.795456944441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45969.795456944441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45969.795456944441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45969.795456944441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45969.795456944441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45969.795456944441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45969.795456944441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45969.795456944441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45969.795456944441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45969.795456944441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45969.795456944441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45969.795456944441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45969.795456944441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45969.795456944441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45969.795456944441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45969.795456944441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45969.795456944441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45969.795456944441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45969.795456944441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45969.795456944441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45969.795456944441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45969.795456944441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45969.795456944441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45969.795456944441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45969.795456944441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45969.795456944441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45969.795456944441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45969.795456944441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45969.795456944441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45969.795456944441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45969.795456944441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45969.795456944441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45969.795456944441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45969.795456944441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45969.795456944441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45969.795456944441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45969.795456944441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45969.795456944441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45969.795456944441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45969.795456944441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45969.795456944441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45969.795456944441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45969.795456944441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45969.795456944441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45969.795456944441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45969.795456944441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45969.795456944441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45969.795456944441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45969.795456944441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45969.795456944441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45969.795456944441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45969.795456944441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45969.795456944441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45969.795456944441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45969.795456944441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45969.795456944441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45969.795456944441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45969.795456944441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45969.795456944441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45969.795456944441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45969.795456944441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45969.795456944441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45969.795456944441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45969.795456944441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45969.795456944441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45969.795456944441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45969.795456944441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45969.795456944441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45969.795456944441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45969.795456944441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45969.795456944441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45969.795456944441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45969.795456944441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45969.795456944441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45969.795456944441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45969.795456944441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45969.795456944441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45969.795456944441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45969.795456944441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45969.795456944441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45969.795456944441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45969.795456944441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45969.795456944441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45969.795456944441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45969.795456944441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45969.795456944441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45969.795456944441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45969.795456944441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45969.795456944441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45969.795456944441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45969.795456944441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45969.795456944441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45969.795456944441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45969.795456944441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45969.795456944441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45969.795456944441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45969.795456944441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45969.795456944441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45969.795456944441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45969.795456944441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45969.795456944441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45969.795456944441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45969.795456944441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45969.795456944441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45969.795456944441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45969.795456944441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45969.795456944441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45969.795456944441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45969.795456944441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45969.795456944441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45969.795456944441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45969.795456944441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45969.795456944441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45969.795456944441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45969.795456944441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45969.795456944441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45969.795456944441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45969.795456944441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45969.795456944441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45969.795456944441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45969.795456944441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45969.795456944441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45969.795456944441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45969.795456944441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45969.795456944441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45969.795456944441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45969.795456944441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45969.795456944441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45969.795456944441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45969.795456944441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45969.795456944441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45969.795456944441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45969.795456944441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45969.795456944441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45969.795456944441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45969.795456944441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45969.795456944441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45969.795456944441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45969.795456944441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45969.795456944441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45969.795456944441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45969.795456944441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45969.795456944441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45969.795456944441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45969.795456944441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45969.795456944441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45969.795456944441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45969.795456944441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45969.795456944441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45969.795456944441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45969.795456944441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45969.795456944441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45969.795456944441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45969.795456944441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45969.795456944441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45969.795456944441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45969.795456944441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45969.795456944441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45969.795456944441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45969.795456944441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45969.795456944441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45969.795456944441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45969.795456944441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45969.795456944441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45969.795456944441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45969.795456944441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45969.795456944441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45969.795456944441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45969.795456944441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45969.795456944441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45969.795456944441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45969.795456944441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45969.795456944441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45969.795456944441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45969.795456944441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45969.795456944441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45969.795456944441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45969.795456944441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45969.795456944441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45969.795456944441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45969.795456944441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45969.795456944441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45969.795456944441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45969.795456944441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45969.795456944441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45969.795456944441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45969.795456944441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45969.795456944441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45969.795456944441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45969.795456944441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45969.795456944441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45969.795456944441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45969.795456944441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45969.795456944441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45969.795456944441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45969.795456944441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45969.795456944441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45969.795456944441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45969.795456944441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45969.795456944441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45969.795456944441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45969.795456944441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45969.795456944441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45969.795456944441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45969.795456944441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45969.795456944441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45969.795456944441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45969.795456944441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45969.795456944441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45969.795456944441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45969.795456944441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45969.795456944441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45969.795456944441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45969.795456944441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45969.795456944441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45969.795456944441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45969.795456944441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45969.795456944441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45969.795456944441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45969.795456944441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45969.795456944441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45969.795456944441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45969.795456944441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45969.795456944441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45969.795456944441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45969.795456944441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45969.795456944441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45969.795456944441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45969.795456944441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45969.795456944441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45969.795456944441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45969.795456944441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45969.795456944441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45969.795456944441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45969.795456944441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45969.795456944441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45969.795456944441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45969.795456944441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45969.795456944441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45969.795456944441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45969.795456944441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45969.795456944441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45969.795456944441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45969.795456944441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45969.795456944441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45969.795456944441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45969.795456944441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45969.795456944441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45969.795456944441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45969.795456944441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45969.795456944441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45969.795456944441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45969.795456944441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45969.795456944441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45969.795456944441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45969.795456944441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45969.795456944441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45969.795456944441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45969.795456944441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45969.795456944441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45969.795456944441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45969.795456944441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45969.795456944441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45969.795456944441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45969.795456944441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45969.795456944441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45969.795456944441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45969.795456944441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45969.795456944441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45969.795456944441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45969.795456944441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45969.795456944441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45969.795456944441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45969.795456944441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45969.795456944441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45969.795456944441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45969.795456944441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45969.795456944441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45969.795456944441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45969.795456944441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45969.795456944441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45969.795456944441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45969.795456944441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45969.795456944441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45969.795456944441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45969.795456944441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45969.795456944441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45969.795456944441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45969.795456944441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45969.795456944441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45969.795456944441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45969.795456944441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45969.795456944441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45969.795456944441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45969.795456944441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45969.795456944441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45969.795456944441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45969.795456944441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45969.795456944441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45969.795456944441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45969.795456944441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45969.795456944441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45969.795456944441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45969.795456944441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45969.795456944441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45969.795456944441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45969.795456944441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45969.795456944441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45969.795456944441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45969.795456944441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45969.795456944441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45969.795456944441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45969.795456944441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45969.795456944441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45969.795456944441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45969.795456944441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45969.795456944441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45969.795456944441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45969.795456944441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45969.795456944441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45969.795456944441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45969.795456944441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45969.795456944441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45969.795456944441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45969.795456944441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45969.795456944441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45969.795456944441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45969.795456944441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45969.795456944441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45969.795456944441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45969.795456944441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45969.795456944441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45969.795456944441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45969.795456944441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45969.795456944441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45969.795456944441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45969.795456944441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45969.795456944441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45969.795456944441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45969.795456944441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45969.795456944441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45969.795456944441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45969.795456944441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45969.795456944441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45969.795456944441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45969.795456944441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45969.795456944441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45969.795456944441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45969.795456944441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45969.795456944441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45969.795456944441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45969.795456944441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45969.795456944441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45969.795456944441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45969.795456944441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45969.795456944441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45969.795456944441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45969.795456944441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45969.795456944441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45969.795456944441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45969.795456944441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45969.795456944441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45969.795456944441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45969.795456944441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45969.795456944441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45969.795456944441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45969.795456944441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45969.795456944441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45969.795456944441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45969.795456944441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45969.795456944441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45969.795456944441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45969.795456944441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45969.795456944441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45969.795456944441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45969.795456944441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45969.795456944441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45969.795456944441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45969.795456944441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45969.795456944441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45969.795456944441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45969.795456944441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45969.795456944441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45969.795456944441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45969.795456944441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45969.795456944441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45969.795456944441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45969.795456944441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45969.795456944441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45969.795456944441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45969.795456944441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45969.795456944441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45969.795456944441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45969.795456944441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45969.795456944441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45969.795456944441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45969.795456944441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45969.795456944441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45969.795456944441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45969.795456944441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45969.795456944441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45969.795456944441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45969.795456944441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45969.795456944441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45969.795456944441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45969.795456944441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45969.795456944441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45969.795456944441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45969.795456944441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45969.795456944441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45969.795456944441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45969.795456944441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45969.795456944441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45969.795456944441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45969.795456944441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45969.795456944441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45969.795456944441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45969.795456944441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45969.795456944441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45969.795456944441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45969.795456944441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45969.795456944441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45969.795456944441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45969.795456944441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45969.795456944441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45969.795456944441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45969.795456944441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45969.795456944441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45969.795456944441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45969.795456944441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45969.795456944441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45969.795456944441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45969.795456944441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45969.795456944441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45969.795456944441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45969.795456944441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45969.795456944441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45969.795456944441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45969.795456944441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45969.795456944441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45969.795456944441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45969.795456944441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45969.795456944441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45969.795456944441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45969.795456944441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45969.795456944441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45969.795456944441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45969.795456944441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45969.795456944441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45969.795456944441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45969.795456944441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45969.795456944441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45969.795456944441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45969.795456944441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45969.795456944441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45969.795456944441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45969.795456944441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45969.795456944441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45969.795456944441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45969.795456944441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45969.795456944441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45969.795456944441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45969.795456944441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45969.795456944441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45969.795456944441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45969.795456944441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45969.795456944441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45969.795456944441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45969.795456944441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45969.795456944441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45969.795456944441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45969.795456944441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45969.795456944441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45969.795456944441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45969.795456944441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45969.795456944441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45969.795456944441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45969.795456944441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45969.795456944441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45969.795456944441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45969.795456944441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45969.795456944441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45969.795456944441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45969.795456944441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45969.795456944441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45969.795456944441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45969.795456944441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45969.795456944441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45969.795456944441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45969.795456944441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45969.795456944441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45969.795456944441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45969.795456944441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45969.795456944441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45969.795456944441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45969.795456944441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45969.795456944441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45969.795456944441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45969.795456944441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45969.795456944441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45969.795456944441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45969.795456944441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45969.795456944441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45969.795456944441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45969.795456944441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45969.795456944441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45969.795456944441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45969.795456944441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45969.795456944441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45969.795456944441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45969.795456944441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45969.795456944441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45969.795456944441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45969.795456944441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45969.795456944441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45969.795456944441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45969.795456944441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45969.795456944441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45969.795456944441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45969.795456944441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45969.795456944441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45969.795456944441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45969.795456944441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45969.795456944441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45969.795456944441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45969.795456944441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45969.795456944441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45969.795456944441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45969.795456944441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45969.795456944441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45969.795456944441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45969.795456944441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45969.795456944441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45969.795456944441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45969.795456944441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45969.795456944441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45969.795456944441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45969.795456944441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45969.795456944441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45969.795456944441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45969.795456944441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45969.795456944441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45969.795456944441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45969.795456944441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45969.795456944441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45969.795456944441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45969.795456944441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45969.795456944441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45969.795456944441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45969.795456944441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45969.795456944441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45969.795456944441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45969.795456944441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45969.795456944441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45969.795456944441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45969.795456944441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45969.795456944441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45969.795456944441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45969.795456944441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45969.795456944441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45969.795456944441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45969.795456944441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45969.795456944441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45969.795456944441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45969.795456944441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45969.795456944441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45969.795456944441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45969.795456944441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45969.795456944441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45969.795456944441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45969.795456944441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45969.795456944441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45969.795456944441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45969.795456944441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45969.795456944441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45969.795456944441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45969.795456944441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45969.795456944441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45969.795456944441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45969.795456944441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45969.795456944441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45969.795456944441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45969.795456944441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45969.795456944441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45969.795456944441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45969.795456944441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45969.795456944441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45969.795456944441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45969.795456944441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45969.795456944441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45969.795456944441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45969.795456944441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45969.795456944441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45969.795456944441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45969.795456944441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45969.795456944441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45969.795456944441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45969.795456944441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45969.795456944441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45969.795456944441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45969.795456944441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45969.795456944441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45969.795456944441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45969.795456944441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45969.795456944441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45969.795456944441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45969.795456944441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45969.795456944441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45969.795456944441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45969.795456944441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45969.795456944441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45969.795456944441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45969.795456944441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45969.795456944441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45969.795456944441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45969.795456944441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45969.795456944441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45969.795456944441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45969.795456944441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45969.795456944441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45969.795456944441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45969.795456944441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45969.795456944441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45969.795456944441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45969.795456944441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45969.795456944441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45969.795456944441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45969.795456944441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45969.795456944441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45969.795456944441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45969.795456944441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45969.795456944441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45969.795456944441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45969.795456944441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45969.795456944441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45969.795456944441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45969.795456944441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45969.795456944441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45969.795456944441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45969.795456944441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45969.795456944441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45969.795456944441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45969.795456944441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45969.795456944441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45969.795456944441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45969.795456944441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45969.795456944441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45969.795456944441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45969.795456944441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45969.795456944441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45969.795456944441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45969.795456944441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45969.795456944441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45969.795456944441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45969.795456944441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45969.795456944441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45969.795456944441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45969.795456944441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45969.795456944441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45969.795456944441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45969.795456944441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45969.795456944441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45969.795456944441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45969.795456944441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45969.795456944441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45969.795456944441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45969.795456944441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45969.795456944441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45969.795456944441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45969.795456944441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45969.795456944441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45969.795456944441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45969.795456944441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45969.795456944441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45969.795456944441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45969.795456944441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45969.795456944441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45969.795456944441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45969.795456944441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45969.795456944441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45969.795456944441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45969.795456944441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45969.795456944441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45969.795456944441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45969.795456944441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45969.795456944441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45969.795456944441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45969.795456944441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45969.795456944441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45969.795456944441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45969.795456944441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45969.795456944441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45969.795456944441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45969.795456944441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45969.795456944441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45969.795456944441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45969.795456944441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45969.795456944441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45969.795456944441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45969.795456944441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45969.795456944441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45969.795456944441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45969.795456944441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45969.795456944441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45969.795456944441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45969.795456944441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45969.795456944441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45969.795456944441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45969.795456944441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45969.795456944441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45969.795456944441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45969.795456944441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45969.795456944441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45969.795456944441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45969.795456944441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45969.795456944441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45969.795456944441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45969.795456944441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45969.795456944441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45969.795456944441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45969.795456944441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6" ca="1" si="0">IFERROR(NOW()-F2,"")</f>
        <v>266.31473935184476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36067</v>
      </c>
      <c r="E3" s="95" t="s">
        <v>39021</v>
      </c>
      <c r="F3" s="96">
        <v>45969.461099537039</v>
      </c>
      <c r="G3" s="136">
        <f t="shared" ca="1" si="0"/>
        <v>0.33435740740242181</v>
      </c>
      <c r="H3" s="96">
        <v>45969.764120370368</v>
      </c>
      <c r="I3" s="135" t="str">
        <f>IFERROR(VLOOKUP(D3,DB!A:F,6,0),"")</f>
        <v>SCECO</v>
      </c>
      <c r="J3" s="135" t="str">
        <f>IFERROR(VLOOKUP(D3,DB!A:G,7,0),"")</f>
        <v>Dead</v>
      </c>
      <c r="K3" s="98" t="s">
        <v>39111</v>
      </c>
      <c r="L3" s="92" t="str">
        <f>IFERROR(VLOOKUP(D3,DB!A:I,9,0),"")</f>
        <v>Latis</v>
      </c>
    </row>
    <row r="4" spans="1:16" ht="15" customHeight="1">
      <c r="A4" s="135" t="s">
        <v>39112</v>
      </c>
      <c r="B4" s="135" t="str">
        <f>IFERROR(VLOOKUP(D4,DB!A:K,11,0),"")</f>
        <v>R4</v>
      </c>
      <c r="C4" s="94">
        <v>2</v>
      </c>
      <c r="D4" s="92" t="s">
        <v>30705</v>
      </c>
      <c r="E4" s="95" t="s">
        <v>39021</v>
      </c>
      <c r="F4" s="96">
        <v>45969.787106481483</v>
      </c>
      <c r="G4" s="136">
        <f t="shared" ca="1" si="0"/>
        <v>8.3504629583330825E-3</v>
      </c>
      <c r="H4" s="96">
        <v>45969.778773148151</v>
      </c>
      <c r="I4" s="135" t="str">
        <f>IFERROR(VLOOKUP(D4,DB!A:F,6,0),"")</f>
        <v>SCECO</v>
      </c>
      <c r="J4" s="135" t="str">
        <f>IFERROR(VLOOKUP(D4,DB!A:G,7,0),"")</f>
        <v>Dead+In progress</v>
      </c>
      <c r="K4" s="98" t="s">
        <v>39113</v>
      </c>
      <c r="L4" s="92" t="str">
        <f>IFERROR(VLOOKUP(D4,DB!A:I,9,0),"")</f>
        <v>Latis</v>
      </c>
    </row>
    <row r="5" spans="1:16" ht="15" customHeight="1">
      <c r="A5" s="135"/>
      <c r="B5" s="135" t="str">
        <f>IFERROR(VLOOKUP(D5,DB!A:K,11,0),"")</f>
        <v/>
      </c>
      <c r="C5" s="94"/>
      <c r="D5" s="92"/>
      <c r="E5" s="95"/>
      <c r="F5" s="96"/>
      <c r="G5" s="136">
        <f t="shared" ca="1" si="0"/>
        <v>45969.795456944441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45969.795456944441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45969.795456944441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45969.795456944441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45969.795456944441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45969.795456944441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45969.795456944441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45969.795456944441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45969.795456944441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45969.795456944441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45969.795456944441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45969.795456944441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45969.795456944441</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45969.795456944441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45969.795456944441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45969.795456944441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45969.795456944441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45969.795456944441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45969.795456944441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45969.795456944441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45969.795456944441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45969.795456944441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45969.795456944441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45969.795456944441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45969.795456944441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45969.795456944441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45969.795456944441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45969.795456944441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45969.795456944441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45969.795456944441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45969.795456944441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45969.795456944441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45969.795456944441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45969.795456944441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45969.795456944441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45969.795456944441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45969.795456944441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45969.795456944441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45969.795456944441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45969.795456944441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45969.795456944441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45969.795456944441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45969.795456944441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45969.795456944441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45969.795456944441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45969.795456944441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45969.795456944441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45969.795456944441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45969.795456944441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45969.795456944441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45969.795456944441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45969.795456944441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45969.795456944441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45969.795456944441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45969.795456944441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45969.795456944441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45969.795456944441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45969.795456944441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45969.795456944441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45969.795456944441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45969.795456944441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45969.795456944441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45969.795456944441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45969.795456944441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45969.795456944441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45969.795456944441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45969.795456944441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45969.795456944441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45969.795456944441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45969.795456944441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45969.795456944441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45969.795456944441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45969.795456944441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45969.795456944441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45969.795456944441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45969.795456944441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45969.795456944441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45969.795456944441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45969.795456944441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45969.795456944441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45969.795456944441</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77.963396759252646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43.606579629624321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21.134345833328553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45969.795456944441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45969.795456944441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45969.795456944441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45969.795456944441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45969.795456944441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45969.795456944441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45969.795456944441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45969.795456944441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45969.795456944441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45969.795456944441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45969.795456944441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45969.795456944441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45969.795456944441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45969.795456944441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45969.795456944441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45969.795456944441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45969.795456944441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45969.795456944441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45969.795456944441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45969.795456944441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45969.795456944441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45969.795456944441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45969.795456944441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45969.795456944441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45969.795456944441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45969.795456944441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45969.795456944441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45969.795456944441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45969.795456944441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45969.795456944441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45969.795456944441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45969.795456944441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45969.795456944441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45969.795456944441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45969.795456944441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45969.795456944441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45969.795456944441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45969.795456944441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45969.795456944441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45969.795456944441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45969.795456944441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45969.795456944441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45969.795456944441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45969.795456944441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45969.795456944441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45969.795456944441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45969.795456944441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45969.795456944441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45969.795456944441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45969.795456944441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45969.795456944441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45969.795456944441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45969.795456944441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45969.795456944441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45969.795456944441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45969.795456944441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45969.795456944441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45969.795456944441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45969.795456944441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45969.795456944441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45969.795456944441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45969.795456944441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45969.795456944441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45969.795456944441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45969.795456944441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45969.795456944441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45969.795456944441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45969.795456944441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45969.795456944441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45969.795456944441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45969.795456944441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45969.795456944441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45969.795456944441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45969.795456944441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45969.795456944441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45969.795456944441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45969.795456944441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45969.795456944441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45969.795456944441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45969.795456944441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45969.795456944441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45969.795456944441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45969.795456944441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45969.795456944441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45969.795456944441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45969.795456944441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45969.795456944441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45969.795456944441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45969.795456944441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45969.795456944441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45969.795456944441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45969.795456944441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45969.795456944441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45969.795456944441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45969.795456944441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45969.795456944441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45969.795456944441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45969.795456944441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45969.795456944441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45969.795456944441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45969.795456944441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45969.795456944441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45969.795456944441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45969.795456944441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45969.795456944441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45969.795456944441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45969.795456944441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45969.795456944441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45969.795456944441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45969.795456944441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45969.795456944441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45969.795456944441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45969.795456944441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45969.795456944441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45969.795456944441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45969.795456944441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45969.795456944441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45969.795456944441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45969.795456944441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45969.795456944441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45969.795456944441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45969.795456944441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45969.795456944441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45969.795456944441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45969.795456944441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45969.795456944441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45969.795456944441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45969.795456944441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45969.795456944441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45969.795456944441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45969.795456944441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45969.795456944441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45969.795456944441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45969.795456944441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45969.795456944441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45969.795456944441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45969.795456944441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45969.795456944441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45969.795456944441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45969.795456944441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45969.795456944441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45969.795456944441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45969.795456944441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45969.795456944441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45969.795456944441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45969.795456944441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45969.795456944441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45969.795456944441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45969.795456944441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45969.795456944441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45969.795456944441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45969.795456944441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45969.795456944441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45969.795456944441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45969.795456944441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45969.795456944441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45969.795456944441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45969.795456944441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45969.795456944441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45969.795456944441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45969.795456944441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45969.795456944441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45969.795456944441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45969.795456944441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45969.795456944441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45969.795456944441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45969.795456944441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45969.795456944441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45969.795456944441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45969.795456944441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45969.795456944441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45969.795456944441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45969.795456944441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45969.795456944441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45969.795456944441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45969.795456944441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45969.795456944441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45969.795456944441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45969.795456944441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45969.795456944441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45969.795456944441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45969.795456944441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45969.795456944441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45969.795456944441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45969.795456944441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45969.795456944441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45969.795456944441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45969.795456944441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45969.795456944441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45969.795456944441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45969.795456944441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45969.795456944441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45969.795456944441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45969.795456944441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45969.795456944441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45969.795456944441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45969.795456944441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45969.795456944441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45969.795456944441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45969.795456944441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45969.795456944441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45969.795456944441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45969.795456944441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45969.795456944441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45969.795456944441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45969.795456944441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45969.795456944441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45969.795456944441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45969.795456944441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45969.795456944441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45969.795456944441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45969.795456944441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45969.795456944441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45969.795456944441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45969.795456944441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45969.795456944441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45969.795456944441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45969.795456944441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45969.795456944441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45969.795456944441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45969.795456944441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45969.795456944441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45969.795456944441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45969.795456944441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45969.795456944441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45969.795456944441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45969.795456944441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45969.795456944441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45969.795456944441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45969.795456944441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45969.795456944441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45969.795456944441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45969.795456944441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45969.795456944441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45969.795456944441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45969.795456944441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45969.795456944441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45969.795456944441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45969.795456944441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45969.795456944441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45969.795456944441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45969.795456944441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45969.795456944441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45969.795456944441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45969.795456944441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45969.795456944441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45969.795456944441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45969.795456944441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45969.795456944441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45969.795456944441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45969.795456944441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45969.795456944441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45969.795456944441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45969.795456944441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45969.795456944441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45969.795456944441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45969.795456944441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45969.795456944441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45969.795456944441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45969.795456944441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45969.795456944441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45969.795456944441</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2</v>
      </c>
      <c r="D2" s="145" t="s">
        <v>35165</v>
      </c>
      <c r="E2" s="124"/>
      <c r="F2" s="144"/>
      <c r="G2" s="105">
        <f t="shared" ref="G2:G6" ca="1" si="0">IFERROR(NOW()-F2,"-")</f>
        <v>45969.795456944441</v>
      </c>
      <c r="H2" s="144">
        <v>45969.679212962961</v>
      </c>
      <c r="I2" s="142" t="str">
        <f>IFERROR(VLOOKUP(D2,DB!A:F,6,0),"")</f>
        <v>SCECO</v>
      </c>
      <c r="J2" s="142" t="str">
        <f>IFERROR(VLOOKUP(D2,DB!A:G,7,0),"")</f>
        <v>Vandalized</v>
      </c>
      <c r="K2" s="146" t="s">
        <v>39123</v>
      </c>
      <c r="L2" s="147" t="str">
        <f>IFERROR(VLOOKUP(D2,DB!A:I,9,0),"")</f>
        <v>Latis</v>
      </c>
    </row>
    <row r="3" spans="1:16382" ht="31.5" customHeight="1">
      <c r="A3" s="141"/>
      <c r="B3" s="142" t="str">
        <f>IFERROR(VLOOKUP(D3,DB!A:K,11,0),"")</f>
        <v/>
      </c>
      <c r="C3" s="143"/>
      <c r="D3" s="145"/>
      <c r="E3" s="124"/>
      <c r="F3" s="144"/>
      <c r="G3" s="105">
        <f t="shared" ca="1" si="0"/>
        <v>45969.795456944441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45969.795456944441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45969.795456944441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45969.795456944441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45969.795456944441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45969.795456944441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45969.795456944441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45969.795456944441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45969.795456944441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45969.795456944441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45969.795456944441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45969.795456944441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45969.795456944441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45969.795456944441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45969.795456944441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45969.795456944441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45969.795456944441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45969.795456944441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45969.795456944441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45969.795456944441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45969.795456944441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45969.795456944441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45969.795456944441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45969.795456944441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45969.795456944441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45969.795456944441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45969.795456944441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45969.795456944441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45969.795456944441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45969.795456944441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45969.795456944441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45969.795456944441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45969.795456944441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45969.795456944441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45969.795456944441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45969.795456944441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45969.795456944441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45969.795456944441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45969.795456944441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45969.795456944441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45969.795456944441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45969.795456944441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45969.795456944441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45969.795456944441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45969.795456944441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45969.795456944441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45969.795456944441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45969.795456944441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45969.795456944441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45969.795456944441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45969.795456944441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45969.795456944441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45969.795456944441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45969.795456944441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45969.795456944441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45969.795456944441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45969.795456944441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45969.795456944441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45969.795456944441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45969.795456944441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45969.795456944441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45969.795456944441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45969.795456944441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45969.795456944441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45969.795456944441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45969.795456944441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45969.795456944441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45969.795456944441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45969.795456944441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45969.795456944441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45969.795456944441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45969.795456944441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45969.795456944441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45969.795456944441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45969.795456944441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45969.795456944441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45969.795456944441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45969.795456944441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45969.795456944441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45969.795456944441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45969.795456944441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45969.795456944441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45969.795456944441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45969.795456944441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45969.795456944441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45969.795456944441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45969.795456944441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45969.795456944441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45969.795456944441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45969.795456944441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45969.795456944441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45969.795456944441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45969.795456944441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45969.795456944441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45969.795456944441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45969.795456944441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45969.795456944441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45969.795456944441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45969.795456944441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45969.795456944441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45969.795456944441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45969.795456944441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45969.795456944441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45969.795456944441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45969.795456944441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45969.795456944441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45969.795456944441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45969.795456944441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45969.795456944441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45969.795456944441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45969.795456944441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45969.795456944441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45969.795456944441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45969.795456944441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45969.795456944441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45969.795456944441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45969.795456944441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45969.795456944441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45969.795456944441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45969.795456944441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45969.795456944441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45969.795456944441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45969.795456944441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45969.795456944441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45969.795456944441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45969.795456944441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45969.795456944441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45969.795456944441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45969.795456944441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45969.795456944441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45969.795456944441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45969.795456944441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45969.795456944441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45969.795456944441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45969.795456944441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45969.795456944441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45969.795456944441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45969.795456944441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45969.795456944441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45969.795456944441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45969.795456944441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45969.795456944441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45969.795456944441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45969.795456944441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45969.795456944441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45969.795456944441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45969.795456944441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45969.795456944441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45969.795456944441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45969.795456944441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45969.795456944441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45969.795456944441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45969.795456944441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45969.795456944441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45969.795456944441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45969.795456944441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45969.795456944441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45969.795456944441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45969.795456944441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45969.795456944441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45969.795456944441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45969.795456944441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45969.795456944441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45969.795456944441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45969.795456944441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45969.795456944441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45969.795456944441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45969.795456944441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45969.795456944441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45969.795456944441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45969.795456944441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45969.795456944441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45969.795456944441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45969.795456944441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45969.795456944441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45969.795456944441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45969.795456944441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45969.795456944441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45969.795456944441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45969.795456944441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45969.795456944441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45969.795456944441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45969.795456944441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45969.795456944441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45969.795456944441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45969.795456944441</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