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57" documentId="120_S{2AC9BD13-BADA-5192-A53E-5A8FF88502F6}" xr6:coauthVersionLast="47" xr6:coauthVersionMax="47" xr10:uidLastSave="{8485AD98-B09D-4D6C-AEE9-C8338F20F57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19" i="5"/>
  <c r="B20" i="5"/>
  <c r="B21" i="5"/>
  <c r="B22" i="5"/>
  <c r="B23" i="5"/>
  <c r="B24" i="5"/>
  <c r="B25" i="5"/>
  <c r="B26" i="5"/>
  <c r="B27" i="5"/>
  <c r="I19" i="5"/>
  <c r="I20" i="5"/>
  <c r="I21" i="5"/>
  <c r="I22" i="5"/>
  <c r="I23" i="5"/>
  <c r="I24" i="5"/>
  <c r="I25" i="5"/>
  <c r="I26" i="5"/>
  <c r="I27" i="5"/>
  <c r="J19" i="5"/>
  <c r="J20" i="5"/>
  <c r="J21" i="5"/>
  <c r="J22" i="5"/>
  <c r="J23" i="5"/>
  <c r="J24" i="5"/>
  <c r="J25" i="5"/>
  <c r="J26" i="5"/>
  <c r="J27" i="5"/>
  <c r="L19" i="5"/>
  <c r="L20" i="5"/>
  <c r="L21" i="5"/>
  <c r="L22" i="5"/>
  <c r="L23" i="5"/>
  <c r="L24" i="5"/>
  <c r="L25" i="5"/>
  <c r="L26" i="5"/>
  <c r="L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<sst xmlns="http://schemas.openxmlformats.org/spreadsheetml/2006/main" count="181592" uniqueCount="39211">
  <si>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</si>
  <si>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</si>
  <si>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</si>
  <si>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</si>
  <si>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</si>
  <si>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</si>
  <si>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</si>
  <si>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</si>
  <si>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</si>
  <si>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</si>
  <si>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</si>
  <si>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</si>
  <si>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</si>
  <si>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</si>
  <si>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</si>
  <si>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</si>
  <si>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</si>
  <si>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</si>
  <si>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</si>
  <si>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</si>
  <si>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</si>
  <si>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</si>
  <si>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</si>
  <si>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</si>
  <si>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</si>
  <si>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</si>
  <si>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</si>
  <si>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</si>
  <si>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</si>
  <si>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</si>
  <si>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</si>
  <si>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</si>
  <si>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</si>
  <si>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</si>
  <si>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</si>
  <si>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</si>
  <si>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</si>
  <si>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</si>
  <si>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</si>
  <si>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</si>
  <si>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</si>
  <si>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</si>
  <si>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</si>
  <si>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</si>
  <si>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</si>
  <si>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</si>
  <si>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</si>
  <si>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</si>
  <si>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</si>
  <si>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</si>
  <si>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</si>
  <si>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</si>
  <si>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</si>
  <si>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</si>
  <si>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</si>
  <si>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</si>
  <si>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</si>
  <si>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</si>
  <si>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</si>
  <si>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</si>
  <si>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</si>
  <si>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</si>
  <si>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</si>
  <si>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</si>
  <si>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</si>
  <si>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</si>
  <si>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</si>
  <si>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</si>
  <si>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</si>
  <si>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</si>
  <si>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</si>
  <si>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</si>
  <si>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</si>
  <si>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</si>
  <si>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</si>
  <si>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</si>
  <si>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</si>
  <si>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</si>
  <si>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</si>
  <si>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</si>
  <si>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</si>
  <si>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</si>
  <si>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</si>
  <si>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</si>
  <si>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</si>
  <si>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</si>
  <si>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</si>
  <si>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</si>
  <si>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</si>
  <si>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</si>
  <si>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</si>
  <si>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</si>
  <si>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</si>
  <si>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</si>
  <si>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</si>
  <si>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</si>
  <si>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</si>
  <si>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</si>
  <si>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</si>
  <si>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</si>
  <si>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</si>
  <si>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</si>
  <si>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</si>
  <si>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</si>
  <si>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</si>
  <si>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</si>
  <si>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</si>
  <si>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</si>
  <si>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</si>
  <si>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</si>
  <si>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</si>
  <si>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</si>
  <si>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</si>
  <si>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</si>
  <si>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</si>
  <si>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</si>
  <si>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</si>
  <si>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</si>
  <si>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</si>
  <si>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</si>
  <si>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</si>
  <si>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</si>
  <si>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</si>
  <si>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</si>
  <si>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</si>
  <si>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</si>
  <si>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</si>
  <si>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</si>
  <si>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</si>
  <si>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</si>
  <si>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</si>
  <si>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</si>
  <si>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</si>
  <si>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</si>
  <si>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</si>
  <si>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</si>
  <si>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</si>
  <si>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</si>
  <si>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</si>
  <si>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</si>
  <si>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</si>
  <si>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</si>
  <si>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</si>
  <si>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</si>
  <si>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</si>
  <si>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</si>
  <si>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</si>
  <si>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</si>
  <si>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</si>
  <si>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</si>
  <si>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</si>
  <si>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</si>
  <si>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</si>
  <si>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</si>
  <si>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</si>
  <si>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</si>
  <si>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</si>
  <si>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</si>
  <si>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</si>
  <si>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</si>
  <si>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</si>
  <si>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</si>
  <si>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</si>
  <si>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</si>
  <si>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</si>
  <si>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</si>
  <si>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</si>
  <si>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</si>
  <si>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</si>
  <si>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</si>
  <si>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</si>
  <si>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</si>
  <si>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</si>
  <si>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</si>
  <si>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</si>
  <si>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</si>
  <si>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</si>
  <si>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</si>
  <si>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</si>
  <si>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</si>
  <si>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</si>
  <si>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</si>
  <si>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</si>
  <si>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</si>
  <si>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</si>
  <si>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</si>
  <si>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</si>
  <si>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</si>
  <si>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</si>
  <si>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</si>
  <si>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</si>
  <si>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</si>
  <si>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</si>
  <si>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</si>
  <si>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</si>
  <si>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</si>
  <si>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</si>
  <si>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</si>
  <si>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</si>
  <si>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</si>
  <si>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</si>
  <si>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</si>
  <si>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</si>
  <si>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</si>
  <si>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</si>
  <si>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</si>
  <si>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</si>
  <si>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</si>
  <si>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</si>
  <si>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</si>
  <si>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</si>
  <si>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</si>
  <si>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</si>
  <si>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</si>
  <si>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</si>
  <si>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</si>
  <si>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</si>
  <si>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</si>
  <si>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</si>
  <si>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</si>
  <si>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</si>
  <si>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</si>
  <si>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</si>
  <si>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</si>
  <si>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</si>
  <si>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</si>
  <si>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</si>
  <si>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</si>
  <si>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</si>
  <si>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</si>
  <si>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</si>
  <si>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</si>
  <si>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</si>
  <si>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</si>
  <si>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</si>
  <si>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</si>
  <si>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</si>
  <si>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</si>
  <si>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</si>
  <si>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</si>
  <si>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</si>
  <si>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</si>
  <si>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</si>
  <si>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</si>
  <si>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</si>
  <si>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</si>
  <si>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</si>
  <si>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</si>
  <si>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</si>
  <si>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</si>
  <si>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</si>
  <si>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</si>
  <si>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</si>
  <si>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</si>
  <si>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</si>
  <si>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</si>
  <si>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</si>
  <si>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</si>
  <si>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</si>
  <si>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</si>
  <si>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</si>
  <si>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</si>
  <si>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</si>
  <si>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</si>
  <si>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</si>
  <si>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</si>
  <si>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</si>
  <si>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</si>
  <si>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</si>
  <si>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</si>
  <si>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</si>
  <si>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</si>
  <si>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</si>
  <si>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</si>
  <si>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</si>
  <si>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</si>
  <si>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</si>
  <si>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</si>
  <si>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</si>
  <si>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</si>
  <si>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</si>
  <si>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</si>
  <si>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</si>
  <si>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</si>
  <si>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</si>
  <si>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</si>
  <si>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</si>
  <si>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</si>
  <si>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</si>
  <si>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</si>
  <si>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</si>
  <si>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</si>
  <si>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</si>
  <si>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</si>
  <si>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</si>
  <si>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</si>
  <si>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</si>
  <si>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</si>
  <si>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</si>
  <si>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</si>
  <si>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</si>
  <si>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</si>
  <si>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</si>
  <si>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</si>
  <si>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</si>
  <si>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</si>
  <si>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</si>
  <si>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</si>
  <si>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</si>
  <si>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</si>
  <si>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</si>
  <si>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</si>
  <si>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</si>
  <si>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</si>
  <si>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</si>
  <si>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</si>
  <si>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</si>
  <si>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</si>
  <si>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</si>
  <si>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</si>
  <si>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</si>
  <si>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</si>
  <si>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</si>
  <si>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</si>
  <si>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</si>
  <si>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</si>
  <si>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</si>
  <si>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</si>
  <si>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</si>
  <si>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</si>
  <si>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</si>
  <si>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</si>
  <si>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</si>
  <si>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</si>
  <si>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</si>
  <si>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</si>
  <si>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</si>
  <si>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</si>
  <si>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</si>
  <si>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</si>
  <si>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</si>
  <si>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</si>
  <si>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</si>
  <si>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</si>
  <si>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</si>
  <si>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</si>
  <si>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</si>
  <si>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</si>
  <si>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</si>
  <si>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</si>
  <si>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</si>
  <si>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</si>
  <si>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</si>
  <si>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</si>
  <si>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</si>
  <si>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</si>
  <si>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</si>
  <si>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</si>
  <si>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</si>
  <si>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</si>
  <si>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</si>
  <si>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</si>
  <si>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</si>
  <si>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</si>
  <si>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</si>
  <si>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</si>
  <si>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</si>
  <si>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</si>
  <si>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</si>
  <si>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</si>
  <si>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</si>
  <si>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</si>
  <si>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</si>
  <si>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</si>
  <si>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</si>
  <si>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</si>
  <si>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</si>
  <si>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</si>
  <si>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</si>
  <si>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</si>
  <si>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</si>
  <si>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</si>
  <si>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</si>
  <si>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</si>
  <si>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</si>
  <si>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</si>
  <si>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</si>
  <si>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</si>
  <si>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</si>
  <si>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</si>
  <si>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</si>
  <si>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</si>
  <si>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</si>
  <si>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</si>
  <si>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</si>
  <si>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</si>
  <si>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</si>
  <si>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</si>
  <si>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</si>
  <si>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</si>
  <si>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</si>
  <si>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</si>
  <si>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</si>
  <si>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</si>
  <si>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</si>
  <si>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</si>
  <si>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</si>
  <si>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</si>
  <si>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</si>
  <si>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</si>
  <si>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</si>
  <si>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</si>
  <si>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</si>
  <si>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</si>
  <si>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</si>
  <si>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</si>
  <si>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</si>
  <si>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</si>
  <si>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</si>
  <si>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</si>
  <si>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</si>
  <si>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</si>
  <si>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</si>
  <si>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</si>
  <si>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</si>
  <si>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</si>
  <si>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</si>
  <si>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</si>
  <si>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</si>
  <si>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</si>
  <si>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</si>
  <si>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</si>
  <si>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</si>
  <si>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</si>
  <si>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</si>
  <si>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</si>
  <si>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</si>
  <si>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</si>
  <si>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</si>
  <si>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</si>
  <si>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</si>
  <si>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</si>
  <si>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</si>
  <si>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</si>
  <si>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</si>
  <si>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</si>
  <si>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</si>
  <si>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</si>
  <si>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</si>
  <si>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</si>
  <si>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</si>
  <si>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</si>
  <si>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</si>
  <si>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</si>
  <si>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</si>
  <si>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</si>
  <si>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</si>
  <si>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</si>
  <si>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</si>
  <si>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</si>
  <si>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</si>
  <si>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</si>
  <si>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</si>
  <si>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</si>
  <si>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</si>
  <si>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</si>
  <si>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</si>
  <si>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</si>
  <si>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</si>
  <si>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</si>
  <si>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</si>
  <si>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</si>
  <si>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</si>
  <si>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</si>
  <si>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</si>
  <si>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</si>
  <si>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</si>
  <si>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</si>
  <si>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</si>
  <si>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</si>
  <si>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</si>
  <si>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</si>
  <si>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</si>
  <si>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</si>
  <si>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</si>
  <si>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</si>
  <si>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</si>
  <si>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</si>
  <si>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</si>
  <si>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</si>
  <si>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</si>
  <si>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</si>
  <si>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</si>
  <si>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</si>
  <si>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</si>
  <si>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</si>
  <si>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</si>
  <si>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</si>
  <si>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</si>
  <si>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</si>
  <si>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</si>
  <si>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</si>
  <si>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</si>
  <si>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</si>
  <si>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</si>
  <si>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</si>
  <si>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</si>
  <si>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</si>
  <si>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</si>
  <si>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</si>
  <si>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</si>
  <si>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</si>
  <si>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</si>
  <si>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</si>
  <si>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</si>
  <si>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</si>
  <si>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</si>
  <si>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</si>
  <si>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</si>
  <si>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</si>
  <si>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</si>
  <si>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</si>
  <si>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</si>
  <si>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</si>
  <si>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</si>
  <si>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</si>
  <si>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</si>
  <si>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</si>
  <si>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</si>
  <si>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</si>
  <si>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</si>
  <si>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</si>
  <si>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</si>
  <si>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</si>
  <si>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</si>
  <si>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</si>
  <si>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</si>
  <si>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</si>
  <si>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</si>
  <si>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</si>
  <si>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</si>
  <si>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</si>
  <si>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</si>
  <si>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</si>
  <si>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</si>
  <si>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</si>
  <si>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</si>
  <si>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</si>
  <si>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</si>
  <si>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</si>
  <si>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</si>
  <si>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</si>
  <si>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</si>
  <si>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</si>
  <si>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</si>
  <si>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</si>
  <si>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</si>
  <si>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</si>
  <si>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</si>
  <si>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</si>
  <si>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</si>
  <si>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</si>
  <si>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</si>
  <si>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</si>
  <si>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</si>
  <si>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</si>
  <si>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</si>
  <si>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</si>
  <si>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</si>
  <si>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</si>
  <si>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</si>
  <si>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</si>
  <si>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</si>
  <si>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</si>
  <si>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</si>
  <si>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</si>
  <si>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</si>
  <si>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</si>
  <si>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</si>
  <si>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</si>
  <si>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</si>
  <si>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</si>
  <si>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</si>
  <si>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</si>
  <si>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</si>
  <si>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</si>
  <si>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</si>
  <si>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</si>
  <si>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</si>
  <si>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</si>
  <si>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</si>
  <si>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</si>
  <si>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</si>
  <si>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</si>
  <si>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</si>
  <si>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</si>
  <si>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</si>
  <si>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</si>
  <si>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</si>
  <si>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</si>
  <si>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</si>
  <si>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</si>
  <si>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</si>
  <si>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</si>
  <si>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</si>
  <si>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</si>
  <si>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</si>
  <si>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</si>
  <si>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</si>
  <si>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</si>
  <si>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</si>
  <si>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</si>
  <si>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</si>
  <si>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</si>
  <si>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</si>
  <si>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</si>
  <si>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</si>
  <si>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</si>
  <si>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</si>
  <si>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</si>
  <si>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</si>
  <si>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</si>
  <si>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</si>
  <si>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</si>
  <si>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</si>
  <si>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</si>
  <si>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</si>
  <si>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</si>
  <si>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</si>
  <si>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</si>
  <si>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</si>
  <si>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</si>
  <si>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</si>
  <si>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</si>
  <si>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</si>
  <si>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</si>
  <si>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</si>
  <si>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</si>
  <si>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</si>
  <si>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</si>
  <si>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</si>
  <si>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</si>
  <si>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</si>
  <si>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</si>
  <si>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</si>
  <si>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</si>
  <si>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</si>
  <si>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</si>
  <si>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</si>
  <si>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</si>
  <si>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</si>
  <si>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</si>
  <si>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</si>
  <si>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</si>
  <si>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</si>
  <si>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</si>
  <si>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</si>
  <si>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</si>
  <si>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</si>
  <si>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</si>
  <si>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</si>
  <si>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</si>
  <si>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</si>
  <si>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</si>
  <si>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</si>
  <si>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</si>
  <si>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</si>
  <si>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</si>
  <si>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</si>
  <si>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</si>
  <si>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</si>
  <si>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</si>
  <si>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</si>
  <si>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</si>
  <si>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</si>
  <si>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</si>
  <si>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</si>
  <si>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</si>
  <si>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</si>
  <si>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</si>
  <si>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</si>
  <si>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</si>
  <si>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</si>
  <si>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</si>
  <si>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</si>
  <si>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</si>
  <si>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</si>
  <si>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</si>
  <si>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</si>
  <si>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</si>
  <si>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</si>
  <si>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</si>
  <si>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</si>
  <si>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</si>
  <si>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</si>
  <si>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</si>
  <si>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</si>
  <si>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</si>
  <si>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</si>
  <si>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</si>
  <si>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</si>
  <si>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</si>
  <si>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</si>
  <si>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</si>
  <si>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</si>
  <si>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</si>
  <si>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</si>
  <si>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</si>
  <si>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</si>
  <si>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</si>
  <si>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</si>
  <si>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</si>
  <si>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</si>
  <si>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</si>
  <si>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</si>
  <si>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</si>
  <si>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</si>
  <si>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</si>
  <si>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</si>
  <si>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</si>
  <si>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</si>
  <si>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</si>
  <si>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</si>
  <si>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</si>
  <si>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</si>
  <si>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</si>
  <si>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</si>
  <si>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</si>
  <si>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</si>
  <si>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</si>
  <si>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</si>
  <si>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</si>
  <si>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</si>
  <si>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</si>
  <si>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</si>
  <si>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</si>
  <si>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</si>
  <si>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</si>
  <si>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</si>
  <si>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</si>
  <si>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</si>
  <si>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</si>
  <si>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</si>
  <si>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</si>
  <si>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</si>
  <si>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</si>
  <si>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</si>
  <si>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</si>
  <si>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</si>
  <si>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</si>
  <si>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</si>
  <si>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</si>
  <si>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</si>
  <si>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</si>
  <si>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</si>
  <si>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</si>
  <si>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</si>
  <si>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</si>
  <si>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</si>
  <si>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</si>
  <si>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</si>
  <si>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</si>
  <si>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</si>
  <si>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</si>
  <si>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</si>
  <si>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</si>
  <si>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</si>
  <si>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</si>
  <si>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</si>
  <si>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</si>
  <si>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</si>
  <si>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</si>
  <si>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</si>
  <si>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</si>
  <si>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</si>
  <si>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</si>
  <si>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</si>
  <si>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</si>
  <si>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</si>
  <si>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</si>
  <si>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</si>
  <si>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</si>
  <si>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</si>
  <si>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</si>
  <si>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</si>
  <si>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</si>
  <si>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</si>
  <si>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</si>
  <si>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</si>
  <si>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</si>
  <si>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</si>
  <si>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</si>
  <si>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</si>
  <si>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</si>
  <si>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</si>
  <si>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</si>
  <si>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</si>
  <si>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</si>
  <si>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</si>
  <si>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</si>
  <si>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</si>
  <si>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</si>
  <si>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</si>
  <si>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</si>
  <si>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</si>
  <si>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</si>
  <si>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</si>
  <si>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</si>
  <si>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</si>
  <si>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</si>
  <si>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</si>
  <si>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</si>
  <si>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</si>
  <si>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</si>
  <si>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</si>
  <si>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</si>
  <si>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</si>
  <si>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</si>
  <si>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</si>
  <si>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</si>
  <si>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</si>
  <si>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</si>
  <si>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</si>
  <si>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</si>
  <si>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</si>
  <si>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</si>
  <si>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</si>
  <si>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</si>
  <si>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</si>
  <si>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</si>
  <si>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</si>
  <si>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</si>
  <si>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</si>
  <si>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</si>
  <si>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</si>
  <si>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</si>
  <si>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</si>
  <si>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</si>
  <si>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</si>
  <si>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</si>
  <si>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</si>
  <si>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</si>
  <si>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</si>
  <si>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</si>
  <si>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</si>
  <si>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</si>
  <si>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</si>
  <si>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</si>
  <si>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</si>
  <si>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</si>
  <si>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</si>
  <si>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</si>
  <si>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</si>
  <si>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</si>
  <si>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</si>
  <si>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</si>
  <si>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</si>
  <si>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</si>
  <si>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</si>
  <si>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</si>
  <si>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</si>
  <si>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</si>
  <si>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</si>
  <si>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</si>
  <si>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</si>
  <si>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</si>
  <si>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</si>
  <si>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</si>
  <si>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</si>
  <si>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</si>
  <si>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</si>
  <si>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</si>
  <si>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</si>
  <si>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</si>
  <si>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</si>
  <si>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</si>
  <si>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</si>
  <si>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</si>
  <si>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</si>
  <si>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</si>
  <si>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</si>
  <si>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</si>
  <si>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</si>
  <si>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</si>
  <si>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</si>
  <si>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</si>
  <si>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</si>
  <si>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</si>
  <si>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</si>
  <si>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</si>
  <si>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</si>
  <si>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</si>
  <si>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</si>
  <si>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</si>
  <si>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</si>
  <si>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</si>
  <si>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</si>
  <si>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</si>
  <si>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</si>
  <si>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</si>
  <si>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</si>
  <si>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</si>
  <si>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</si>
  <si>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</si>
  <si>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</si>
  <si>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</si>
  <si>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</si>
  <si>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</si>
  <si>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</si>
  <si>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</si>
  <si>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</si>
  <si>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</si>
  <si>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</si>
  <si>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</si>
  <si>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</si>
  <si>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</si>
  <si>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</si>
  <si>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</si>
  <si>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</si>
  <si>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</si>
  <si>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</si>
  <si>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</si>
  <si>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</si>
  <si>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</si>
  <si>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</si>
  <si>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</si>
  <si>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</si>
  <si>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</si>
  <si>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</si>
  <si>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</si>
  <si>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</si>
  <si>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</si>
  <si>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</si>
  <si>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</si>
  <si>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</si>
  <si>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</si>
  <si>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</si>
  <si>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</si>
  <si>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</si>
  <si>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</si>
  <si>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</si>
  <si>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</si>
  <si>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</si>
  <si>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</si>
  <si>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</si>
  <si>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</si>
  <si>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</si>
  <si>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</si>
  <si>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</si>
  <si>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</si>
  <si>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</si>
  <si>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</si>
  <si>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</si>
  <si>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</si>
  <si>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</si>
  <si>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</si>
  <si>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</si>
  <si>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</si>
  <si>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</si>
  <si>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</si>
  <si>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</si>
  <si>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</si>
  <si>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</si>
  <si>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</si>
  <si>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</si>
  <si>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</si>
  <si>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</si>
  <si>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</si>
  <si>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</si>
  <si>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</si>
  <si>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</si>
  <si>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</si>
  <si>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</si>
  <si>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</si>
  <si>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</si>
  <si>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</si>
  <si>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</si>
  <si>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</si>
  <si>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</si>
  <si>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</si>
  <si>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</si>
  <si>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</si>
  <si>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</si>
  <si>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</si>
  <si>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</si>
  <si>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</si>
  <si>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</si>
  <si>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</si>
  <si>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</si>
  <si>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</si>
  <si>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</si>
  <si>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</si>
  <si>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</si>
  <si>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</si>
  <si>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</si>
  <si>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</si>
  <si>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</si>
  <si>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</si>
  <si>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</si>
  <si>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</si>
  <si>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</si>
  <si>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</si>
  <si>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</si>
  <si>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</si>
  <si>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</si>
  <si>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</si>
  <si>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</si>
  <si>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</si>
  <si>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</si>
  <si>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</si>
  <si>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</si>
  <si>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</si>
  <si>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</si>
  <si>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</si>
  <si>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</si>
  <si>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</si>
  <si>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</si>
  <si>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</si>
  <si>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</si>
  <si>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</si>
  <si>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</si>
  <si>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</si>
  <si>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</si>
  <si>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</si>
  <si>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</si>
  <si>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</si>
  <si>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</si>
  <si>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</si>
  <si>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</si>
  <si>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</si>
  <si>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</si>
  <si>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</si>
  <si>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</si>
  <si>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</si>
  <si>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</si>
  <si>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</si>
  <si>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</si>
  <si>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</si>
  <si>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</si>
  <si>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</si>
  <si>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</si>
  <si>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</si>
  <si>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</si>
  <si>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</si>
  <si>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</si>
  <si>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</si>
  <si>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</si>
  <si>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</si>
  <si>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</si>
  <si>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</si>
  <si>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</si>
  <si>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</si>
  <si>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</si>
  <si>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</si>
  <si>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</si>
  <si>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</si>
  <si>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</si>
  <si>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</si>
  <si>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</si>
  <si>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</si>
  <si>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</si>
  <si>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</si>
  <si>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</si>
  <si>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</si>
  <si>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</si>
  <si>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</si>
  <si>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</si>
  <si>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</si>
  <si>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</si>
  <si>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</si>
  <si>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</si>
  <si>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</si>
  <si>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</si>
  <si>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</si>
  <si>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</si>
  <si>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</si>
  <si>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</si>
  <si>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</si>
  <si>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</si>
  <si>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</si>
  <si>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</si>
  <si>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</si>
  <si>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</si>
  <si>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</si>
  <si>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</si>
  <si>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</si>
  <si>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</si>
  <si>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</si>
  <si>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</si>
  <si>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</si>
  <si>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</si>
  <si>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</si>
  <si>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</si>
  <si>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</si>
  <si>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</si>
  <si>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</si>
  <si>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</si>
  <si>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</si>
  <si>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</si>
  <si>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</si>
  <si>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</si>
  <si>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</si>
  <si>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</si>
  <si>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</si>
  <si>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</si>
  <si>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</si>
  <si>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</si>
  <si>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</si>
  <si>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</si>
  <si>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</si>
  <si>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</si>
  <si>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</si>
  <si>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</si>
  <si>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</si>
  <si>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</si>
  <si>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</si>
  <si>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</si>
  <si>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</si>
  <si>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</si>
  <si>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</si>
  <si>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</si>
  <si>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</si>
  <si>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</si>
  <si>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</si>
  <si>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</si>
  <si>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</si>
  <si>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</si>
  <si>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</si>
  <si>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</si>
  <si>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</si>
  <si>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</si>
  <si>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</si>
  <si>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</si>
  <si>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</si>
  <si>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</si>
  <si>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</si>
  <si>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</si>
  <si>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</si>
  <si>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</si>
  <si>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</si>
  <si>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</si>
  <si>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</si>
  <si>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</si>
  <si>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</si>
  <si>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</si>
  <si>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</si>
  <si>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</si>
  <si>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</si>
  <si>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</si>
  <si>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</si>
  <si>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</si>
  <si>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</si>
  <si>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</si>
  <si>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</si>
  <si>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</si>
  <si>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</si>
  <si>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</si>
  <si>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</si>
  <si>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</si>
  <si>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</si>
  <si>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</si>
  <si>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</si>
  <si>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</si>
  <si>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</si>
  <si>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</si>
  <si>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</si>
  <si>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</si>
  <si>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</si>
  <si>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</si>
  <si>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</si>
  <si>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</si>
  <si>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</si>
  <si>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</si>
  <si>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</si>
  <si>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</si>
  <si>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</si>
  <si>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</si>
  <si>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</si>
  <si>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</si>
  <si>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</si>
  <si>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</si>
  <si>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</si>
  <si>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</si>
  <si>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</si>
  <si>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</si>
  <si>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</si>
  <si>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</si>
  <si>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</si>
  <si>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</si>
  <si>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</si>
  <si>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</si>
  <si>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</si>
  <si>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</si>
  <si>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</si>
  <si>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</si>
  <si>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</si>
  <si>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</si>
  <si>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</si>
  <si>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</si>
  <si>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</si>
  <si>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</si>
  <si>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</si>
  <si>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</si>
  <si>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</si>
  <si>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</si>
  <si>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</si>
  <si>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</si>
  <si>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</si>
  <si>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</si>
  <si>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</si>
  <si>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</si>
  <si>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</si>
  <si>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</si>
  <si>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</si>
  <si>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</si>
  <si>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</si>
  <si>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</si>
  <si>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</si>
  <si>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</si>
  <si>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</si>
  <si>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</si>
  <si>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</si>
  <si>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</si>
  <si>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</si>
  <si>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</si>
  <si>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</si>
  <si>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</si>
  <si>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</si>
  <si>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</si>
  <si>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</si>
  <si>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</si>
  <si>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</si>
  <si>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</si>
  <si>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</si>
  <si>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</si>
  <si>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</si>
  <si>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</si>
  <si>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</si>
  <si>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</si>
  <si>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</si>
  <si>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</si>
  <si>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</si>
  <si>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</si>
  <si>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</si>
  <si>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</si>
  <si>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</si>
  <si>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</si>
  <si>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</si>
  <si>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</si>
  <si>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</si>
  <si>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</si>
  <si>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</si>
  <si>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</si>
  <si>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</si>
  <si>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</si>
  <si>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</si>
  <si>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</si>
  <si>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</si>
  <si>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</si>
  <si>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</si>
  <si>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</si>
  <si>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</si>
  <si>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</si>
  <si>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</si>
  <si>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</si>
  <si>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</si>
  <si>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</si>
  <si>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</si>
  <si>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</si>
  <si>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</si>
  <si>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</si>
  <si>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</si>
  <si>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</si>
  <si>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</si>
  <si>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</si>
  <si>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</si>
  <si>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</si>
  <si>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</si>
  <si>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</si>
  <si>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</si>
  <si>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</si>
  <si>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</si>
  <si>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</si>
  <si>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</si>
  <si>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</si>
  <si>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</si>
  <si>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</si>
  <si>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</si>
  <si>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</si>
  <si>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</si>
  <si>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</si>
  <si>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</si>
  <si>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</si>
  <si>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</si>
  <si>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</si>
  <si>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</si>
  <si>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</si>
  <si>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</si>
  <si>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</si>
  <si>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</si>
  <si>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</si>
  <si>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</si>
  <si>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</si>
  <si>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</si>
  <si>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</si>
  <si>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</si>
  <si>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</si>
  <si>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</si>
  <si>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</si>
  <si>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</si>
  <si>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</si>
  <si>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</si>
  <si>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</si>
  <si>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</si>
  <si>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</si>
  <si>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</si>
  <si>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</si>
  <si>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</si>
  <si>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</si>
  <si>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</si>
  <si>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</si>
  <si>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</si>
  <si>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</si>
  <si>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</si>
  <si>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</si>
  <si>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</si>
  <si>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</si>
  <si>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</si>
  <si>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</si>
  <si>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</si>
  <si>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</si>
  <si>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</si>
  <si>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</si>
  <si>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</si>
  <si>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</si>
  <si>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</si>
  <si>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</si>
  <si>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</si>
  <si>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</si>
  <si>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</si>
  <si>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</si>
  <si>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</si>
  <si>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</si>
  <si>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</si>
  <si>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</si>
  <si>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</si>
  <si>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</si>
  <si>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</si>
  <si>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</si>
  <si>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</si>
  <si>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</si>
  <si>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</si>
  <si>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</si>
  <si>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</si>
  <si>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</si>
  <si>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</si>
  <si>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</si>
  <si>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</si>
  <si>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</si>
  <si>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</si>
  <si>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</si>
  <si>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</si>
  <si>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</si>
  <si>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</si>
  <si>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</si>
  <si>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</si>
  <si>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</si>
  <si>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</si>
  <si>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</si>
  <si>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</si>
  <si>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</si>
  <si>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</si>
  <si>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</si>
  <si>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</si>
  <si>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</si>
  <si>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</si>
  <si>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</si>
  <si>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</si>
  <si>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</si>
  <si>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</si>
  <si>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</si>
  <si>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</si>
  <si>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</si>
  <si>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</si>
  <si>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</si>
  <si>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</si>
  <si>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</si>
  <si>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</si>
  <si>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</si>
  <si>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</si>
  <si>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</si>
  <si>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</si>
  <si>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</si>
  <si>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</si>
  <si>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</si>
  <si>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</si>
  <si>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</si>
  <si>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</si>
  <si>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</si>
  <si>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</si>
  <si>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</si>
  <si>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</si>
  <si>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</si>
  <si>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</si>
  <si>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</si>
  <si>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</si>
  <si>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</si>
  <si>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</si>
  <si>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</si>
  <si>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</si>
  <si>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</si>
  <si>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</si>
  <si>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</si>
  <si>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</si>
  <si>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</si>
  <si>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</si>
  <si>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</si>
  <si>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</si>
  <si>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</si>
  <si>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</si>
  <si>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</si>
  <si>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</si>
  <si>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</si>
  <si>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</si>
  <si>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</si>
  <si>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</si>
  <si>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</si>
  <si>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</si>
  <si>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</si>
  <si>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</si>
  <si>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</si>
  <si>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</si>
  <si>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</si>
  <si>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</si>
  <si>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</si>
  <si>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</si>
  <si>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</si>
  <si>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</si>
  <si>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</si>
  <si>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</si>
  <si>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</si>
  <si>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</si>
  <si>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</si>
  <si>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</si>
  <si>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</si>
  <si>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</si>
  <si>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</si>
  <si>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</si>
  <si>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</si>
  <si>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</si>
  <si>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</si>
  <si>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</si>
  <si>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</si>
  <si>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</si>
  <si>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</si>
  <si>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</si>
  <si>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</si>
  <si>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</si>
  <si>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</si>
  <si>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</si>
  <si>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</si>
  <si>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</si>
  <si>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</si>
  <si>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</si>
  <si>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</si>
  <si>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</si>
  <si>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</si>
  <si>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</si>
  <si>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</si>
  <si>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</si>
  <si>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</si>
  <si>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</si>
  <si>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</si>
  <si>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</si>
  <si>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</si>
  <si>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</si>
  <si>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</si>
  <si>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</si>
  <si>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</si>
  <si>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</si>
  <si>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</si>
  <si>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</si>
  <si>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</si>
  <si>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</si>
  <si>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</si>
  <si>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</si>
  <si>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</si>
  <si>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</si>
  <si>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</si>
  <si>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</si>
  <si>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</si>
  <si>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</si>
  <si>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</si>
  <si>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</si>
  <si>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</si>
  <si>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</si>
  <si>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</si>
  <si>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</si>
  <si>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</si>
  <si>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</si>
  <si>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</si>
  <si>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</si>
  <si>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</si>
  <si>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</si>
  <si>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</si>
  <si>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</si>
  <si>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</si>
  <si>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</si>
  <si>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</si>
  <si>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</si>
  <si>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</si>
  <si>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</si>
  <si>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</si>
  <si>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</si>
  <si>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</si>
  <si>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</si>
  <si>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</si>
  <si>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</si>
  <si>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</si>
  <si>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</si>
  <si>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</si>
  <si>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</si>
  <si>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</si>
  <si>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</si>
  <si>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</si>
  <si>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</si>
  <si>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</si>
  <si>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</si>
  <si>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</si>
  <si>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</si>
  <si>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</si>
  <si>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</si>
  <si>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</si>
  <si>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</si>
  <si>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</si>
  <si>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</si>
  <si>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</si>
  <si>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</si>
  <si>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</si>
  <si>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</si>
  <si>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</si>
  <si>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</si>
  <si>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</si>
  <si>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</si>
  <si>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</si>
  <si>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</si>
  <si>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</si>
  <si>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</si>
  <si>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</si>
  <si>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</si>
  <si>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</si>
  <si>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</si>
  <si>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</si>
  <si>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</si>
  <si>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</si>
  <si>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</si>
  <si>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</si>
  <si>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</si>
  <si>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</si>
  <si>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</si>
  <si>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</si>
  <si>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</si>
  <si>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</si>
  <si>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</si>
  <si>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</si>
  <si>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</si>
  <si>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</si>
  <si>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</si>
  <si>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</si>
  <si>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</si>
  <si>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</si>
  <si>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</si>
  <si>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</si>
  <si>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</si>
  <si>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</si>
  <si>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</si>
  <si>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</si>
  <si>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</si>
  <si>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</si>
  <si>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</si>
  <si>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</si>
  <si>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</si>
  <si>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</si>
  <si>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</si>
  <si>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</si>
  <si>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</si>
  <si>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</si>
  <si>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</si>
  <si>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</si>
  <si>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</si>
  <si>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</si>
  <si>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</si>
  <si>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</si>
  <si>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</si>
  <si>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</si>
  <si>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</si>
  <si>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</si>
  <si>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</si>
  <si>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</si>
  <si>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</si>
  <si>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</si>
  <si>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</si>
  <si>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</si>
  <si>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</si>
  <si>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</si>
  <si>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</si>
  <si>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</si>
  <si>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</si>
  <si>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</si>
  <si>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</si>
  <si>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</si>
  <si>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</si>
  <si>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</si>
  <si>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</si>
  <si>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</si>
  <si>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</si>
  <si>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</si>
  <si>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</si>
  <si>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</si>
  <si>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</si>
  <si>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</si>
  <si>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</si>
  <si>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</si>
  <si>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</si>
  <si>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</si>
  <si>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</si>
  <si>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</si>
  <si>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</si>
  <si>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</si>
  <si>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</si>
  <si>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</si>
  <si>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</si>
  <si>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</si>
  <si>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</si>
  <si>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</si>
  <si>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</si>
  <si>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</si>
  <si>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</si>
  <si>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</si>
  <si>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</si>
  <si>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</si>
  <si>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</si>
  <si>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</si>
  <si>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</si>
  <si>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</si>
  <si>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</si>
  <si>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</si>
  <si>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</si>
  <si>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</si>
  <si>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</si>
  <si>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</si>
  <si>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</si>
  <si>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</si>
  <si>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</si>
  <si>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</si>
  <si>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</si>
  <si>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</si>
  <si>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</si>
  <si>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</si>
  <si>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</si>
  <si>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</si>
  <si>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</si>
  <si>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</si>
  <si>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</si>
  <si>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</si>
  <si>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</si>
  <si>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</si>
  <si>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</si>
  <si>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</si>
  <si>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</si>
  <si>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</si>
  <si>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</si>
  <si>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</si>
  <si>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</si>
  <si>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</si>
  <si>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</si>
  <si>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</si>
  <si>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</si>
  <si>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</si>
  <si>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</si>
  <si>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</si>
  <si>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</si>
  <si>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</si>
  <si>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</si>
  <si>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</si>
  <si>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</si>
  <si>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</si>
  <si>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</si>
  <si>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</si>
  <si>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</si>
  <si>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</si>
  <si>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</si>
  <si>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</si>
  <si>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</si>
  <si>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</si>
  <si>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</si>
  <si>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</si>
  <si>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</si>
  <si>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</si>
  <si>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</si>
  <si>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</si>
  <si>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</si>
  <si>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</si>
  <si>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</si>
  <si>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</si>
  <si>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</si>
  <si>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</si>
  <si>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</si>
  <si>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</si>
  <si>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</si>
  <si>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</si>
  <si>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</si>
  <si>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</si>
  <si>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</si>
  <si>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</si>
  <si>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</si>
  <si>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</si>
  <si>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</si>
  <si>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</si>
  <si>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</si>
  <si>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</si>
  <si>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</si>
  <si>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</si>
  <si>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</si>
  <si>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</si>
  <si>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</si>
  <si>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</si>
  <si>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</si>
  <si>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</si>
  <si>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</si>
  <si>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</si>
  <si>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</si>
  <si>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</si>
  <si>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</si>
  <si>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</si>
  <si>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</si>
  <si>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</si>
  <si>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</si>
  <si>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</si>
  <si>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</si>
  <si>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</si>
  <si>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</si>
  <si>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</si>
  <si>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</si>
  <si>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</si>
  <si>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</si>
  <si>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</si>
  <si>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</si>
  <si>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</si>
  <si>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</si>
  <si>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</si>
  <si>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</si>
  <si>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</si>
  <si>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</si>
  <si>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</si>
  <si>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</si>
  <si>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</si>
  <si>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</si>
  <si>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</si>
  <si>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</si>
  <si>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</si>
  <si>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</si>
  <si>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</si>
  <si>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</si>
  <si>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</si>
  <si>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</si>
  <si>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</si>
  <si>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</si>
  <si>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</si>
  <si>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</si>
  <si>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</si>
  <si>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</si>
  <si>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</si>
  <si>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</si>
  <si>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</si>
  <si>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</si>
  <si>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</si>
  <si>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</si>
  <si>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</si>
  <si>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</si>
  <si>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</si>
  <si>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</si>
  <si>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</si>
  <si>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</si>
  <si>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</si>
  <si>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</si>
  <si>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</si>
  <si>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</si>
  <si>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</si>
  <si>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</si>
  <si>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</si>
  <si>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</si>
  <si>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</si>
  <si>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</si>
  <si>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</si>
  <si>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</si>
  <si>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</si>
  <si>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</si>
  <si>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</si>
  <si>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</si>
  <si>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</si>
  <si>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</si>
  <si>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</si>
  <si>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</si>
  <si>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</si>
  <si>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</si>
  <si>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</si>
  <si>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</si>
  <si>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</si>
  <si>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</si>
  <si>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</si>
  <si>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</si>
  <si>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</si>
  <si>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</si>
  <si>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</si>
  <si>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</si>
  <si>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</si>
  <si>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</si>
  <si>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</si>
  <si>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</si>
  <si>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</si>
  <si>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</si>
  <si>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</si>
  <si>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</si>
  <si>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</si>
  <si>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</si>
  <si>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</si>
  <si>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</si>
  <si>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</si>
  <si>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</si>
  <si>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</si>
  <si>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</si>
  <si>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</si>
  <si>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</si>
  <si>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</si>
  <si>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</si>
  <si>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</si>
  <si>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</si>
  <si>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</si>
  <si>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</si>
  <si>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</si>
  <si>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</si>
  <si>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</si>
  <si>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</si>
  <si>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</si>
  <si>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</si>
  <si>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</si>
  <si>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</si>
  <si>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</si>
  <si>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</si>
  <si>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</si>
  <si>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</si>
  <si>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</si>
  <si>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</si>
  <si>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</si>
  <si>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</si>
  <si>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</si>
  <si>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</si>
  <si>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</si>
  <si>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</si>
  <si>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</si>
  <si>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</si>
  <si>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</si>
  <si>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</si>
  <si>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</si>
  <si>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</si>
  <si>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</si>
  <si>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</si>
  <si>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</si>
  <si>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</si>
  <si>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</si>
  <si>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</si>
  <si>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</si>
  <si>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</si>
  <si>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</si>
  <si>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</si>
  <si>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</si>
  <si>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</si>
  <si>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</si>
  <si>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</si>
  <si>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</si>
  <si>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</si>
  <si>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</si>
  <si>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</si>
  <si>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</si>
  <si>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</si>
  <si>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</si>
  <si>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</si>
  <si>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</si>
  <si>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</si>
  <si>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</si>
  <si>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</si>
  <si>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</si>
  <si>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</si>
  <si>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</si>
  <si>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</si>
  <si>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</si>
  <si>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</si>
  <si>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</si>
  <si>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</si>
  <si>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</si>
  <si>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</si>
  <si>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</si>
  <si>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</si>
  <si>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</si>
  <si>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</si>
  <si>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</si>
  <si>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</si>
  <si>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</si>
  <si>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</si>
  <si>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</si>
  <si>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</si>
  <si>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</si>
  <si>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</si>
  <si>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</si>
  <si>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</si>
  <si>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</si>
  <si>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</si>
  <si>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</si>
  <si>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</si>
  <si>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</si>
  <si>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</si>
  <si>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</si>
  <si>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</si>
  <si>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</si>
  <si>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</si>
  <si>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</si>
  <si>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</si>
  <si>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</si>
  <si>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</si>
  <si>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</si>
  <si>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</si>
  <si>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</si>
  <si>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</si>
  <si>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</si>
  <si>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</si>
  <si>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</si>
  <si>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</si>
  <si>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</si>
  <si>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</si>
  <si>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</si>
  <si>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</si>
  <si>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</si>
  <si>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</si>
  <si>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</si>
  <si>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</si>
  <si>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</si>
  <si>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</si>
  <si>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</si>
  <si>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</si>
  <si>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</si>
  <si>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</si>
  <si>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</si>
  <si>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</si>
  <si>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</si>
  <si>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</si>
  <si>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</si>
  <si>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</si>
  <si>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</si>
  <si>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</si>
  <si>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</si>
  <si>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</si>
  <si>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</si>
  <si>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</si>
  <si>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</si>
  <si>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</si>
  <si>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</si>
  <si>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</si>
  <si>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</si>
  <si>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</si>
  <si>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</si>
  <si>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</si>
  <si>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</si>
  <si>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</si>
  <si>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</si>
  <si>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</si>
  <si>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</si>
  <si>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</si>
  <si>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</si>
  <si>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</si>
  <si>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</si>
  <si>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</si>
  <si>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</si>
  <si>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</si>
  <si>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</si>
  <si>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</si>
  <si>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</si>
  <si>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</si>
  <si>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</si>
  <si>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</si>
  <si>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</si>
  <si>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</si>
  <si>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</si>
  <si>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</si>
  <si>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</si>
  <si>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</si>
  <si>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</si>
  <si>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</si>
  <si>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</si>
  <si>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</si>
  <si>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</si>
  <si>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</si>
  <si>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</si>
  <si>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</si>
  <si>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</si>
  <si>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</si>
  <si>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</si>
  <si>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</si>
  <si>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</si>
  <si>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</si>
  <si>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</si>
  <si>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</si>
  <si>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</si>
  <si>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</si>
  <si>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</si>
  <si>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</si>
  <si>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</si>
  <si>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</si>
  <si>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</si>
  <si>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</si>
  <si>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</si>
  <si>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</si>
  <si>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</si>
  <si>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</si>
  <si>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</si>
  <si>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</si>
  <si>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</si>
  <si>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</si>
  <si>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</si>
  <si>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</si>
  <si>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</si>
  <si>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</si>
  <si>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</si>
  <si>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</si>
  <si>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</si>
  <si>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</si>
  <si>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</si>
  <si>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</si>
  <si>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</si>
  <si>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</si>
  <si>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</si>
  <si>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</si>
  <si>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</si>
  <si>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</si>
  <si>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</si>
  <si>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</si>
  <si>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</si>
  <si>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</si>
  <si>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</si>
  <si>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</si>
  <si>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</si>
  <si>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</si>
  <si>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</si>
  <si>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</si>
  <si>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</si>
  <si>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</si>
  <si>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</si>
  <si>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</si>
  <si>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</si>
  <si>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</si>
  <si>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</si>
  <si>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</si>
  <si>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</si>
  <si>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</si>
  <si>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</si>
  <si>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</si>
  <si>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</si>
  <si>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</si>
  <si>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</si>
  <si>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</si>
  <si>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</si>
  <si>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</si>
  <si>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</si>
  <si>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</si>
  <si>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</si>
  <si>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</si>
  <si>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</si>
  <si>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</si>
  <si>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</si>
  <si>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</si>
  <si>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</si>
  <si>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</si>
  <si>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</si>
  <si>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</si>
  <si>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</si>
  <si>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</si>
  <si>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</si>
  <si>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</si>
  <si>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</si>
  <si>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</si>
  <si>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</si>
  <si>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</si>
  <si>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</si>
  <si>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</si>
  <si>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</si>
  <si>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</si>
  <si>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</si>
  <si>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</si>
  <si>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</si>
  <si>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</si>
  <si>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</si>
  <si>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</si>
  <si>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</si>
  <si>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</si>
  <si>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</si>
  <si>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</si>
  <si>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</si>
  <si>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</si>
  <si>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</si>
  <si>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</si>
  <si>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</si>
  <si>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</si>
  <si>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</si>
  <si>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</si>
  <si>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</si>
  <si>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</si>
  <si>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</si>
  <si>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</si>
  <si>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</si>
  <si>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</si>
  <si>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</si>
  <si>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</si>
  <si>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</si>
  <si>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</si>
  <si>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</si>
  <si>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</si>
  <si>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</si>
  <si>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</si>
  <si>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</si>
  <si>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</si>
  <si>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</si>
  <si>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</si>
  <si>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</si>
  <si>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</si>
  <si>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</si>
  <si>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</si>
  <si>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</si>
  <si>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</si>
  <si>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</si>
  <si>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</si>
  <si>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</si>
  <si>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</si>
  <si>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</si>
  <si>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</si>
  <si>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</si>
  <si>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</si>
  <si>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</si>
  <si>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</si>
  <si>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</si>
  <si>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</si>
  <si>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</si>
  <si>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</si>
  <si>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</si>
  <si>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</si>
  <si>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</si>
  <si>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</si>
  <si>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</si>
  <si>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</si>
  <si>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</si>
  <si>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</si>
  <si>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</si>
  <si>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</si>
  <si>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</si>
  <si>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</si>
  <si>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</si>
  <si>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</si>
  <si>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</si>
  <si>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</si>
  <si>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</si>
  <si>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</si>
  <si>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</si>
  <si>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</si>
  <si>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</si>
  <si>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</si>
  <si>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</si>
  <si>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</si>
  <si>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</si>
  <si>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</si>
  <si>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</si>
  <si>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</si>
  <si>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</si>
  <si>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</si>
  <si>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</si>
  <si>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</si>
  <si>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</si>
  <si>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</si>
  <si>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</si>
  <si>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</si>
  <si>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</si>
  <si>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</si>
  <si>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</si>
  <si>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</si>
  <si>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</si>
  <si>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</si>
  <si>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</si>
  <si>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</si>
  <si>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</si>
  <si>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</si>
  <si>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</si>
  <si>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</si>
  <si>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</si>
  <si>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</si>
  <si>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</si>
  <si>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</si>
  <si>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</si>
  <si>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</si>
  <si>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</si>
  <si>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</si>
  <si>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</si>
  <si>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</si>
  <si>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</si>
  <si>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</si>
  <si>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</si>
  <si>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</si>
  <si>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</si>
  <si>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</si>
  <si>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</si>
  <si>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</si>
  <si>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</si>
  <si>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</si>
  <si>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</si>
  <si>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</si>
  <si>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</si>
  <si>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</si>
  <si>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</si>
  <si>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</si>
  <si>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</si>
  <si>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</si>
  <si>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</si>
  <si>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</si>
  <si>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</si>
  <si>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</si>
  <si>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</si>
  <si>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</si>
  <si>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</si>
  <si>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</si>
  <si>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</si>
  <si>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</si>
  <si>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</si>
  <si>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</si>
  <si>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</si>
  <si>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</si>
  <si>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</si>
  <si>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</si>
  <si>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</si>
  <si>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</si>
  <si>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</si>
  <si>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</si>
  <si>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</si>
  <si>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</si>
  <si>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</si>
  <si>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</si>
  <si>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</si>
  <si>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</si>
  <si>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</si>
  <si>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</si>
  <si>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</si>
  <si>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</si>
  <si>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</si>
  <si>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</si>
  <si>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</si>
  <si>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</si>
  <si>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</si>
  <si>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</si>
  <si>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</si>
  <si>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</si>
  <si>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</si>
  <si>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</si>
  <si>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</si>
  <si>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</si>
  <si>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</si>
  <si>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</si>
  <si>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</si>
  <si>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</si>
  <si>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</si>
  <si>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</si>
  <si>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</si>
  <si>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</si>
  <si>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</si>
  <si>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</si>
  <si>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</si>
  <si>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</si>
  <si>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</si>
  <si>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</si>
  <si>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</si>
  <si>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</si>
  <si>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</si>
  <si>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</si>
  <si>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</si>
  <si>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</si>
  <si>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</si>
  <si>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</si>
  <si>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</si>
  <si>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</si>
  <si>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</si>
  <si>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</si>
  <si>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</si>
  <si>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</si>
  <si>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</si>
  <si>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</si>
  <si>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</si>
  <si>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</si>
  <si>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</si>
  <si>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</si>
  <si>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</si>
  <si>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</si>
  <si>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</si>
  <si>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</si>
  <si>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</si>
  <si>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</si>
  <si>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</si>
  <si>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</si>
  <si>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</si>
  <si>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</si>
  <si>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</si>
  <si>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</si>
  <si>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</si>
  <si>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</si>
  <si>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</si>
  <si>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</si>
  <si>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</si>
  <si>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</si>
  <si>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</si>
  <si>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</si>
  <si>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</si>
  <si>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</si>
  <si>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</si>
  <si>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</si>
  <si>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</si>
  <si>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</si>
  <si>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</si>
  <si>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</si>
  <si>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</si>
  <si>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</si>
  <si>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</si>
  <si>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</si>
  <si>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</si>
  <si>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</si>
  <si>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</si>
  <si>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</si>
  <si>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</si>
  <si>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</si>
  <si>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</si>
  <si>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</si>
  <si>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</si>
  <si>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</si>
  <si>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</si>
  <si>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</si>
  <si>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</si>
  <si>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</si>
  <si>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</si>
  <si>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</si>
  <si>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</si>
  <si>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</si>
  <si>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</si>
  <si>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</si>
  <si>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</si>
  <si>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</si>
  <si>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</si>
  <si>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</si>
  <si>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</si>
  <si>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</si>
  <si>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</si>
  <si>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</si>
  <si>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</si>
  <si>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</si>
  <si>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</si>
  <si>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</si>
  <si>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</si>
  <si>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</si>
  <si>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</si>
  <si>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</si>
  <si>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</si>
  <si>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</si>
  <si>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</si>
  <si>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</si>
  <si>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</si>
  <si>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</si>
  <si>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</si>
  <si>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</si>
  <si>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</si>
  <si>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</si>
  <si>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</si>
  <si>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</si>
  <si>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</si>
  <si>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</si>
  <si>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</si>
  <si>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</si>
  <si>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</si>
  <si>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</si>
  <si>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</si>
  <si>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</si>
  <si>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</si>
  <si>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</si>
  <si>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</si>
  <si>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</si>
  <si>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</si>
  <si>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</si>
  <si>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</si>
  <si>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</si>
  <si>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</si>
  <si>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</si>
  <si>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</si>
  <si>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</si>
  <si>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</si>
  <si>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</si>
  <si>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</si>
  <si>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</si>
  <si>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</si>
  <si>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</si>
  <si>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</si>
  <si>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</si>
  <si>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</si>
  <si>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</si>
  <si>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</si>
  <si>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</si>
  <si>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</si>
  <si>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</si>
  <si>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</si>
  <si>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</si>
  <si>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</si>
  <si>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</si>
  <si>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</si>
  <si>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</si>
  <si>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</si>
  <si>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</si>
  <si>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</si>
  <si>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</si>
  <si>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</si>
  <si>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</si>
  <si>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</si>
  <si>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</si>
  <si>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</si>
  <si>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</si>
  <si>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</si>
  <si>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</si>
  <si>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</si>
  <si>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</si>
  <si>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</si>
  <si>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</si>
  <si>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</si>
  <si>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</si>
  <si>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</si>
  <si>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</si>
  <si>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</si>
  <si>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</si>
  <si>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</si>
  <si>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</si>
  <si>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</si>
  <si>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</si>
  <si>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</si>
  <si>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</si>
  <si>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</si>
  <si>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</si>
  <si>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</si>
  <si>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</si>
  <si>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</si>
  <si>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</si>
  <si>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</si>
  <si>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</si>
  <si>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</si>
  <si>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</si>
  <si>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</si>
  <si>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</si>
  <si>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</si>
  <si>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</si>
  <si>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</si>
  <si>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</si>
  <si>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</si>
  <si>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</si>
  <si>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</si>
  <si>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</si>
  <si>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</si>
  <si>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</si>
  <si>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</si>
  <si>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</si>
  <si>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</si>
  <si>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</si>
  <si>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</si>
  <si>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</si>
  <si>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</si>
  <si>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</si>
  <si>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</si>
  <si>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</si>
  <si>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</si>
  <si>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</si>
  <si>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</si>
  <si>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</si>
  <si>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</si>
  <si>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</si>
  <si>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</si>
  <si>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</si>
  <si>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</si>
  <si>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</si>
  <si>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</si>
  <si>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</si>
  <si>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</si>
  <si>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</si>
  <si>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</si>
  <si>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</si>
  <si>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</si>
  <si>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</si>
  <si>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</si>
  <si>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</si>
  <si>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</si>
  <si>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</si>
  <si>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</si>
  <si>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</si>
  <si>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</si>
  <si>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</si>
  <si>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</si>
  <si>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</si>
  <si>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</si>
  <si>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</si>
  <si>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</si>
  <si>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</si>
  <si>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</si>
  <si>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</si>
  <si>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</si>
  <si>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</si>
  <si>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</si>
  <si>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</si>
  <si>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</si>
  <si>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</si>
  <si>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</si>
  <si>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</si>
  <si>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</si>
  <si>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</si>
  <si>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</si>
  <si>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</si>
  <si>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</si>
  <si>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</si>
  <si>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</si>
  <si>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</si>
  <si>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</si>
  <si>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</si>
  <si>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</si>
  <si>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</si>
  <si>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</si>
  <si>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</si>
  <si>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</si>
  <si>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</si>
  <si>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</si>
  <si>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</si>
  <si>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</si>
  <si>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</si>
  <si>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</si>
  <si>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</si>
  <si>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</si>
  <si>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</si>
  <si>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</si>
  <si>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</si>
  <si>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</si>
  <si>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</si>
  <si>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</si>
  <si>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</si>
  <si>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</si>
  <si>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</si>
  <si>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</si>
  <si>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</si>
  <si>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</si>
  <si>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</si>
  <si>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</si>
  <si>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</si>
  <si>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</si>
  <si>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</si>
  <si>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</si>
  <si>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</si>
  <si>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</si>
  <si>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</si>
  <si>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</si>
  <si>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</si>
  <si>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</si>
  <si>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</si>
  <si>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</si>
  <si>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</si>
  <si>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</si>
  <si>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</si>
  <si>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</si>
  <si>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</si>
  <si>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</si>
  <si>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</si>
  <si>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</si>
  <si>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</si>
  <si>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</si>
  <si>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</si>
  <si>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</si>
  <si>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</si>
  <si>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</si>
  <si>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</si>
  <si>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</si>
  <si>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</si>
  <si>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</si>
  <si>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</si>
  <si>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</si>
  <si>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</si>
  <si>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</si>
  <si>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</si>
  <si>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</si>
  <si>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</si>
  <si>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</si>
  <si>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</si>
  <si>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</si>
  <si>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</si>
  <si>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</si>
  <si>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</si>
  <si>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</si>
  <si>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</si>
  <si>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</si>
  <si>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</si>
  <si>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</si>
  <si>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</si>
  <si>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</si>
  <si>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</si>
  <si>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</si>
  <si>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</si>
  <si>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</si>
  <si>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</si>
  <si>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</si>
  <si>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</si>
  <si>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</si>
  <si>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</si>
  <si>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</si>
  <si>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</si>
  <si>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</si>
  <si>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</si>
  <si>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</si>
  <si>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</si>
  <si>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</si>
  <si>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</si>
  <si>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</si>
  <si>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</si>
  <si>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</si>
  <si>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</si>
  <si>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</si>
  <si>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</si>
  <si>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</si>
  <si>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</si>
  <si>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</si>
  <si>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</si>
  <si>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</si>
  <si>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</si>
  <si>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</si>
  <si>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</si>
  <si>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</si>
  <si>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</si>
  <si>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</si>
  <si>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</si>
  <si>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</si>
  <si>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</si>
  <si>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</si>
  <si>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</si>
  <si>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</si>
  <si>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</si>
  <si>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</si>
  <si>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</si>
  <si>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</si>
  <si>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</si>
  <si>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</si>
  <si>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</si>
  <si>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</si>
  <si>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</si>
  <si>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</si>
  <si>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</si>
  <si>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</si>
  <si>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</si>
  <si>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</si>
  <si>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</si>
  <si>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</si>
  <si>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</si>
  <si>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</si>
  <si>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</si>
  <si>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</si>
  <si>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</si>
  <si>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</si>
  <si>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</si>
  <si>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</si>
  <si>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</si>
  <si>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</si>
  <si>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</si>
  <si>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</si>
  <si>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</si>
  <si>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</si>
  <si>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</si>
  <si>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</si>
  <si>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</si>
  <si>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</si>
  <si>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</si>
  <si>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</si>
  <si>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</si>
  <si>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</si>
  <si>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</si>
  <si>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</si>
  <si>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</si>
  <si>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</si>
  <si>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</si>
  <si>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</si>
  <si>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</si>
  <si>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</si>
  <si>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</si>
  <si>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</si>
  <si>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</si>
  <si>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</si>
  <si>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</si>
  <si>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</si>
  <si>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</si>
  <si>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</si>
  <si>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</si>
  <si>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</si>
  <si>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</si>
  <si>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</si>
  <si>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</si>
  <si>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</si>
  <si>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</si>
  <si>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</si>
  <si>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</si>
  <si>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</si>
  <si>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</si>
  <si>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</si>
  <si>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</si>
  <si>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</si>
  <si>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</si>
  <si>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</si>
  <si>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</si>
  <si>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</si>
  <si>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</si>
  <si>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</si>
  <si>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</si>
  <si>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</si>
  <si>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</si>
  <si>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</si>
  <si>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</si>
  <si>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</si>
  <si>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</si>
  <si>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</si>
  <si>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</si>
  <si>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</si>
  <si>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</si>
  <si>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</si>
  <si>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</si>
  <si>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</si>
  <si>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</si>
  <si>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</si>
  <si>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</si>
  <si>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</si>
  <si>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</si>
  <si>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</si>
  <si>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</si>
  <si>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</si>
  <si>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</si>
  <si>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</si>
  <si>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</si>
  <si>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</si>
  <si>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</si>
  <si>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</si>
  <si>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</si>
  <si>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</si>
  <si>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</si>
  <si>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</si>
  <si>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</si>
  <si>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</si>
  <si>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</si>
  <si>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</si>
  <si>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</si>
  <si>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</si>
  <si>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</si>
  <si>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</si>
  <si>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</si>
  <si>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</si>
  <si>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</si>
  <si>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</si>
  <si>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</si>
  <si>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</si>
  <si>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</si>
  <si>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</si>
  <si>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</si>
  <si>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</si>
  <si>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</si>
  <si>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</si>
  <si>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</si>
  <si>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</si>
  <si>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</si>
  <si>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</si>
  <si>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</si>
  <si>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</si>
  <si>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</si>
  <si>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</si>
  <si>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</si>
  <si>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</si>
  <si>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</si>
  <si>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</si>
  <si>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</si>
  <si>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</si>
  <si>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</si>
  <si>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</si>
  <si>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</si>
  <si>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</si>
  <si>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</si>
  <si>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</si>
  <si>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</si>
  <si>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</si>
  <si>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</si>
  <si>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</si>
  <si>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</si>
  <si>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</si>
  <si>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</si>
  <si>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</si>
  <si>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</si>
  <si>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</si>
  <si>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</si>
  <si>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</si>
  <si>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</si>
  <si>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</si>
  <si>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</si>
  <si>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</si>
  <si>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</si>
  <si>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</si>
  <si>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</si>
  <si>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</si>
  <si>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</si>
  <si>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</si>
  <si>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</si>
  <si>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</si>
  <si>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</si>
  <si>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</si>
  <si>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</si>
  <si>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</si>
  <si>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</si>
  <si>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</si>
  <si>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</si>
  <si>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</si>
  <si>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</si>
  <si>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</si>
  <si>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</si>
  <si>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</si>
  <si>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</si>
  <si>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</si>
  <si>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</si>
  <si>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</si>
  <si>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</si>
  <si>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</si>
  <si>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</si>
  <si>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</si>
  <si>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</si>
  <si>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</si>
  <si>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</si>
  <si>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</si>
  <si>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</si>
  <si>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</si>
  <si>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</si>
  <si>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</si>
  <si>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</si>
  <si>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</si>
  <si>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</si>
  <si>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</si>
  <si>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</si>
  <si>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</si>
  <si>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</si>
  <si>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</si>
  <si>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</si>
  <si>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</si>
  <si>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</si>
  <si>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</si>
  <si>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</si>
  <si>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</si>
  <si>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</si>
  <si>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</si>
  <si>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</si>
  <si>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</si>
  <si>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</si>
  <si>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</si>
  <si>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</si>
  <si>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</si>
  <si>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</si>
  <si>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</si>
  <si>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</si>
  <si>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</si>
  <si>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</si>
  <si>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</si>
  <si>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</si>
  <si>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</si>
  <si>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</si>
  <si>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</si>
  <si>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</si>
  <si>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</si>
  <si>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</si>
  <si>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</si>
  <si>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</si>
  <si>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</si>
  <si>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</si>
  <si>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</si>
  <si>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</si>
  <si>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</si>
  <si>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</si>
  <si>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</si>
  <si>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</si>
  <si>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</si>
  <si>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</si>
  <si>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</si>
  <si>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</si>
  <si>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</si>
  <si>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</si>
  <si>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</si>
  <si>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</si>
  <si>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</si>
  <si>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</si>
  <si>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</si>
  <si>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</si>
  <si>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</si>
  <si>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</si>
  <si>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</si>
  <si>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</si>
  <si>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</si>
  <si>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</si>
  <si>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</si>
  <si>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</si>
  <si>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</si>
  <si>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</si>
  <si>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</si>
  <si>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</si>
  <si>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</si>
  <si>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</si>
  <si>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</si>
  <si>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</si>
  <si>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</si>
  <si>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</si>
  <si>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</si>
  <si>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</si>
  <si>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</si>
  <si>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</si>
  <si>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</si>
  <si>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</si>
  <si>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</si>
  <si>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</si>
  <si>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</si>
  <si>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</si>
  <si>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</si>
  <si>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</si>
  <si>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</si>
  <si>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</si>
  <si>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</si>
  <si>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</si>
  <si>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</si>
  <si>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</si>
  <si>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</si>
  <si>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</si>
  <si>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</si>
  <si>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</si>
  <si>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</si>
  <si>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</si>
  <si>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</si>
  <si>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</si>
  <si>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</si>
  <si>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</si>
  <si>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</si>
  <si>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</si>
  <si>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</si>
  <si>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</si>
  <si>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</si>
  <si>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</si>
  <si>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</si>
  <si>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</si>
  <si>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</si>
  <si>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</si>
  <si>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</si>
  <si>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</si>
  <si>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</si>
  <si>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</si>
  <si>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</si>
  <si>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</si>
  <si>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</si>
  <si>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</si>
  <si>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</si>
  <si>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</si>
  <si>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</si>
  <si>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</si>
  <si>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</si>
  <si>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</si>
  <si>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</si>
  <si>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</si>
  <si>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</si>
  <si>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</si>
  <si>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</si>
  <si>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</si>
  <si>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</si>
  <si>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</si>
  <si>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</si>
  <si>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</si>
  <si>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</si>
  <si>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</si>
  <si>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</si>
  <si>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</si>
  <si>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</si>
  <si>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</si>
  <si>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</si>
  <si>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</si>
  <si>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</si>
  <si>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</si>
  <si>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</si>
  <si>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</si>
  <si>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</si>
  <si>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</si>
  <si>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</si>
  <si>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</si>
  <si>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</si>
  <si>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</si>
  <si>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</si>
  <si>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</si>
  <si>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</si>
  <si>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</si>
  <si>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</si>
  <si>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</si>
  <si>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</si>
  <si>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</si>
  <si>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</si>
  <si>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</si>
  <si>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</si>
  <si>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</si>
  <si>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</si>
  <si>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</si>
  <si>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</si>
  <si>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</si>
  <si>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</si>
  <si>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</si>
  <si>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</si>
  <si>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</si>
  <si>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</si>
  <si>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</si>
  <si>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</si>
  <si>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</si>
  <si>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</si>
  <si>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</si>
  <si>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</si>
  <si>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</si>
  <si>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</si>
  <si>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</si>
  <si>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</si>
  <si>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</si>
  <si>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</si>
  <si>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</si>
  <si>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</si>
  <si>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</si>
  <si>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</si>
  <si>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</si>
  <si>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</si>
  <si>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</si>
  <si>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</si>
  <si>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</si>
  <si>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</si>
  <si>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</si>
  <si>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</si>
  <si>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</si>
  <si>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</si>
  <si>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</si>
  <si>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</si>
  <si>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</si>
  <si>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</si>
  <si>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</si>
  <si>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</si>
  <si>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</si>
  <si>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</si>
  <si>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</si>
  <si>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</si>
  <si>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</si>
  <si>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</si>
  <si>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</si>
  <si>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</si>
  <si>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</si>
  <si>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</si>
  <si>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</si>
  <si>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</si>
  <si>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</si>
  <si>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</si>
  <si>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</si>
  <si>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</si>
  <si>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</si>
  <si>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</si>
  <si>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</si>
  <si>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</si>
  <si>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</si>
  <si>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</si>
  <si>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</si>
  <si>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</si>
  <si>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</si>
  <si>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</si>
  <si>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</si>
  <si>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</si>
  <si>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</si>
  <si>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</si>
  <si>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</si>
  <si>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</si>
  <si>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</si>
  <si>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</si>
  <si>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</si>
  <si>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</si>
  <si>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</si>
  <si>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</si>
  <si>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</si>
  <si>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</si>
  <si>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</si>
  <si>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</si>
  <si>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</si>
  <si>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</si>
  <si>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</si>
  <si>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</si>
  <si>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</si>
  <si>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</si>
  <si>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</si>
  <si>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</si>
  <si>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</si>
  <si>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</si>
  <si>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</si>
  <si>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</si>
  <si>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</si>
  <si>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</si>
  <si>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</si>
  <si>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</si>
  <si>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</si>
  <si>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</si>
  <si>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</si>
  <si>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</si>
  <si>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</si>
  <si>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</si>
  <si>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</si>
  <si>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</si>
  <si>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</si>
  <si>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</si>
  <si>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</si>
  <si>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</si>
  <si>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</si>
  <si>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</si>
  <si>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</si>
  <si>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</si>
  <si>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</si>
  <si>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</si>
  <si>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</si>
  <si>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</si>
  <si>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</si>
  <si>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</si>
  <si>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</si>
  <si>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</si>
  <si>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</si>
  <si>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</si>
  <si>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</si>
  <si>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</si>
  <si>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</si>
  <si>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</si>
  <si>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</si>
  <si>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</si>
  <si>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</si>
  <si>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</si>
  <si>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</si>
  <si>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</si>
  <si>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</si>
  <si>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</si>
  <si>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</si>
  <si>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</si>
  <si>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</si>
  <si>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</si>
  <si>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</si>
  <si>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</si>
  <si>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</si>
  <si>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</si>
  <si>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</si>
  <si>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</si>
  <si>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</si>
  <si>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</si>
  <si>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</si>
  <si>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</si>
  <si>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</si>
  <si>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</si>
  <si>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</si>
  <si>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</si>
  <si>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</si>
  <si>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</si>
  <si>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</si>
  <si>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</si>
  <si>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</si>
  <si>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</si>
  <si>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</si>
  <si>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</si>
  <si>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</si>
  <si>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</si>
  <si>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</si>
  <si>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</si>
  <si>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</si>
  <si>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</si>
  <si>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</si>
  <si>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</si>
  <si>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</si>
  <si>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</si>
  <si>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</si>
  <si>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</si>
  <si>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</si>
  <si>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</si>
  <si>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</si>
  <si>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</si>
  <si>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</si>
  <si>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</si>
  <si>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</si>
  <si>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</si>
  <si>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</si>
  <si>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</si>
  <si>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</si>
  <si>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</si>
  <si>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</si>
  <si>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</si>
  <si>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</si>
  <si>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</si>
  <si>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</si>
  <si>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</si>
  <si>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</si>
  <si>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</si>
  <si>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</si>
  <si>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</si>
  <si>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</si>
  <si>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</si>
  <si>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</si>
  <si>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</si>
  <si>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</si>
  <si>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</si>
  <si>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</si>
  <si>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</si>
  <si>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</si>
  <si>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</si>
  <si>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</si>
  <si>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</si>
  <si>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</si>
  <si>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</si>
  <si>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</si>
  <si>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</si>
  <si>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</si>
  <si>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</si>
  <si>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</si>
  <si>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</si>
  <si>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</si>
  <si>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</si>
  <si>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</si>
  <si>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</si>
  <si>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</si>
  <si>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</si>
  <si>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</si>
  <si>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</si>
  <si>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</si>
  <si>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</si>
  <si>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</si>
  <si>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</si>
  <si>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</si>
  <si>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</si>
  <si>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</si>
  <si>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</si>
  <si>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</si>
  <si>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</si>
  <si>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</si>
  <si>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</si>
  <si>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</si>
  <si>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</si>
  <si>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</si>
  <si>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</si>
  <si>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</si>
  <si>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</si>
  <si>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</si>
  <si>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</si>
  <si>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</si>
  <si>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</si>
  <si>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</si>
  <si>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</si>
  <si>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</si>
  <si>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</si>
  <si>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</si>
  <si>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</si>
  <si>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</si>
  <si>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</si>
  <si>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</si>
  <si>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</si>
  <si>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</si>
  <si>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</si>
  <si>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</si>
  <si>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</si>
  <si>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</si>
  <si>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</si>
  <si>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</si>
  <si>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</si>
  <si>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</si>
  <si>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</si>
  <si>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</si>
  <si>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</si>
  <si>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</si>
  <si>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</si>
  <si>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</si>
  <si>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</si>
  <si>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</si>
  <si>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</si>
  <si>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</si>
  <si>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</si>
  <si>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</si>
  <si>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</si>
  <si>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</si>
  <si>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</si>
  <si>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</si>
  <si>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</si>
  <si>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</si>
  <si>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</si>
  <si>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</si>
  <si>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</si>
  <si>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</si>
  <si>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</si>
  <si>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</si>
  <si>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</si>
  <si>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</si>
  <si>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</si>
  <si>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</si>
  <si>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</si>
  <si>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</si>
  <si>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</si>
  <si>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</si>
  <si>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</si>
  <si>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</si>
  <si>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</si>
  <si>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</si>
  <si>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</si>
  <si>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</si>
  <si>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</si>
  <si>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</si>
  <si>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</si>
  <si>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</si>
  <si>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</si>
  <si>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</si>
  <si>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</si>
  <si>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</si>
  <si>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</si>
  <si>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</si>
  <si>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</si>
  <si>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</si>
  <si>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</si>
  <si>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</si>
  <si>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</si>
  <si>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</si>
  <si>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</si>
  <si>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</si>
  <si>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</si>
  <si>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</si>
  <si>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</si>
  <si>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</si>
  <si>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</si>
  <si>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</si>
  <si>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</si>
  <si>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</si>
  <si>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</si>
  <si>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</si>
  <si>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</si>
  <si>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</si>
  <si>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</si>
  <si>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</si>
  <si>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</si>
  <si>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</si>
  <si>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</si>
  <si>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</si>
  <si>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</si>
  <si>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</si>
  <si>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</si>
  <si>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</si>
  <si>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</si>
  <si>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</si>
  <si>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</si>
  <si>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</si>
  <si>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</si>
  <si>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</si>
  <si>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</si>
  <si>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</si>
  <si>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</si>
  <si>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</si>
  <si>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</si>
  <si>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</si>
  <si>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</si>
  <si>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</si>
  <si>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</si>
  <si>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</si>
  <si>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</si>
  <si>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</si>
  <si>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</si>
  <si>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</si>
  <si>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</si>
  <si>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</si>
  <si>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</si>
  <si>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</si>
  <si>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</si>
  <si>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</si>
  <si>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</si>
  <si>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</si>
  <si>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</si>
  <si>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</si>
  <si>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</si>
  <si>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</si>
  <si>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</si>
  <si>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</si>
  <si>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</si>
  <si>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</si>
  <si>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</si>
  <si>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</si>
  <si>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</si>
  <si>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</si>
  <si>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</si>
  <si>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</si>
  <si>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</si>
  <si>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</si>
  <si>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</si>
  <si>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</si>
  <si>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</si>
  <si>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</si>
  <si>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</si>
  <si>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</si>
  <si>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</si>
  <si>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</si>
  <si>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</si>
  <si>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</si>
  <si>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</si>
  <si>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</si>
  <si>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</si>
  <si>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</si>
  <si>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</si>
  <si>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</si>
  <si>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</si>
  <si>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</si>
  <si>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</si>
  <si>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</si>
  <si>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</si>
  <si>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</si>
  <si>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</si>
  <si>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</si>
  <si>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</si>
  <si>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</si>
  <si>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</si>
  <si>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</si>
  <si>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</si>
  <si>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</si>
  <si>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</si>
  <si>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</si>
  <si>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</si>
  <si>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</si>
  <si>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</si>
  <si>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</si>
  <si>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</si>
  <si>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</si>
  <si>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</si>
  <si>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</si>
  <si>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</si>
  <si>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</si>
  <si>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</si>
  <si>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</si>
  <si>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</si>
  <si>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</si>
  <si>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</si>
  <si>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</si>
  <si>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</si>
  <si>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</si>
  <si>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</si>
  <si>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</si>
  <si>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</si>
  <si>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</si>
  <si>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</si>
  <si>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</si>
  <si>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</si>
  <si>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</si>
  <si>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</si>
  <si>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</si>
  <si>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</si>
  <si>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</si>
  <si>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</si>
  <si>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</si>
  <si>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</si>
  <si>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</si>
  <si>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</si>
  <si>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</si>
  <si>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</si>
  <si>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</si>
  <si>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</si>
  <si>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</si>
  <si>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</si>
  <si>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</si>
  <si>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</si>
  <si>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</si>
  <si>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</si>
  <si>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</si>
  <si>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</si>
  <si>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</si>
  <si>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</si>
  <si>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</si>
  <si>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</si>
  <si>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</si>
  <si>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</si>
  <si>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</si>
  <si>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</si>
  <si>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</si>
  <si>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</si>
  <si>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</si>
  <si>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</si>
  <si>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</si>
  <si>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</si>
  <si>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</si>
  <si>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</si>
  <si>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</si>
  <si>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</si>
  <si>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</si>
  <si>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</si>
  <si>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</si>
  <si>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</si>
  <si>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</si>
  <si>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</si>
  <si>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</si>
  <si>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</si>
  <si>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</si>
  <si>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</si>
  <si>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</si>
  <si>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</si>
  <si>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</si>
  <si>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</si>
  <si>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</si>
  <si>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</si>
  <si>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</si>
  <si>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</si>
  <si>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</si>
  <si>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</si>
  <si>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</si>
  <si>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</si>
  <si>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</si>
  <si>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</si>
  <si>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</si>
  <si>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</si>
  <si>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</si>
  <si>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</si>
  <si>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</si>
  <si>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</si>
  <si>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</si>
  <si>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</si>
  <si>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</si>
  <si>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</si>
  <si>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</si>
  <si>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</si>
  <si>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</si>
  <si>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</si>
  <si>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</si>
  <si>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</si>
  <si>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</si>
  <si>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</si>
  <si>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</si>
  <si>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</si>
  <si>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</si>
  <si>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</si>
  <si>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</si>
  <si>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</si>
  <si>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</si>
  <si>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</si>
  <si>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</si>
  <si>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</si>
  <si>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</si>
  <si>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</si>
  <si>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</si>
  <si>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</si>
  <si>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</si>
  <si>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</si>
  <si>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</si>
  <si>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</si>
  <si>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</si>
  <si>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</si>
  <si>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</si>
  <si>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</si>
  <si>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</si>
  <si>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</si>
  <si>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</si>
  <si>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</si>
  <si>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</si>
  <si>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</si>
  <si>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</si>
  <si>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</si>
  <si>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</si>
  <si>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</si>
  <si>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</si>
  <si>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</si>
  <si>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</si>
  <si>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</si>
  <si>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</si>
  <si>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</si>
  <si>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</si>
  <si>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</si>
  <si>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</si>
  <si>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</si>
  <si>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</si>
  <si>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</si>
  <si>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</si>
  <si>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</si>
  <si>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</si>
  <si>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</si>
  <si>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</si>
  <si>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</si>
  <si>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</si>
  <si>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</si>
  <si>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</si>
  <si>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</si>
  <si>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</si>
  <si>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</si>
  <si>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</si>
  <si>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</si>
  <si>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</si>
  <si>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</si>
  <si>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</si>
  <si>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</si>
  <si>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</si>
  <si>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</si>
  <si>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</si>
  <si>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</si>
  <si>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</si>
  <si>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</si>
  <si>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</si>
  <si>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</si>
  <si>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</si>
  <si>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</si>
  <si>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</si>
  <si>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</si>
  <si>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</si>
  <si>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</si>
  <si>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</si>
  <si>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</si>
  <si>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</si>
  <si>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</si>
  <si>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</si>
  <si>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</si>
  <si>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</si>
  <si>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</si>
  <si>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</si>
  <si>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</si>
  <si>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</si>
  <si>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</si>
  <si>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</si>
  <si>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</si>
  <si>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</si>
  <si>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</si>
  <si>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</si>
  <si>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</si>
  <si>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</si>
  <si>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</si>
  <si>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</si>
  <si>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</si>
  <si>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</si>
  <si>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</si>
  <si>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</si>
  <si>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</si>
  <si>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</si>
  <si>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</si>
  <si>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</si>
  <si>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</si>
  <si>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</si>
  <si>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</si>
  <si>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</si>
  <si>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</si>
  <si>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</si>
  <si>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</si>
  <si>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</si>
  <si>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</si>
  <si>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</si>
  <si>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</si>
  <si>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</si>
  <si>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</si>
  <si>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</si>
  <si>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</si>
  <si>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</si>
  <si>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</si>
  <si>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</si>
  <si>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</si>
  <si>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</si>
  <si>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</si>
  <si>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</si>
  <si>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</si>
  <si>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</si>
  <si>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</si>
  <si>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</si>
  <si>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</si>
  <si>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</si>
  <si>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</si>
  <si>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</si>
  <si>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</si>
  <si>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</si>
  <si>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</si>
  <si>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</si>
  <si>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</si>
  <si>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</si>
  <si>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</si>
  <si>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</si>
  <si>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</si>
  <si>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</si>
  <si>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</si>
  <si>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</si>
  <si>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</si>
  <si>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</si>
  <si>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</si>
  <si>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</si>
  <si>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</si>
  <si>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</si>
  <si>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</si>
  <si>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</si>
  <si>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</si>
  <si>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</si>
  <si>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</si>
  <si>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</si>
  <si>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</si>
  <si>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</si>
  <si>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</si>
  <si>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</si>
  <si>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</si>
  <si>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</si>
  <si>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</si>
  <si>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</si>
  <si>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</si>
  <si>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</si>
  <si>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</si>
  <si>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</si>
  <si>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</si>
  <si>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</si>
  <si>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</si>
  <si>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</si>
  <si>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</si>
  <si>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</si>
  <si>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</si>
  <si>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</si>
  <si>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</si>
  <si>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</si>
  <si>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</si>
  <si>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</si>
  <si>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</si>
  <si>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</si>
  <si>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</si>
  <si>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</si>
  <si>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</si>
  <si>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</si>
  <si>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</si>
  <si>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</si>
  <si>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</si>
  <si>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</si>
  <si>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</si>
  <si>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</si>
  <si>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</si>
  <si>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</si>
  <si>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</si>
  <si>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</si>
  <si>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</si>
  <si>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</si>
  <si>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</si>
  <si>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</si>
  <si>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</si>
  <si>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</si>
  <si>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</si>
  <si>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</si>
  <si>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</si>
  <si>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</si>
  <si>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</si>
  <si>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</si>
  <si>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</si>
  <si>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</si>
  <si>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</si>
  <si>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</si>
  <si>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</si>
  <si>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</si>
  <si>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</si>
  <si>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</si>
  <si>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</si>
  <si>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</si>
  <si>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</si>
  <si>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</si>
  <si>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</si>
  <si>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</si>
  <si>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</si>
  <si>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</si>
  <si>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</si>
  <si>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</si>
  <si>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</si>
  <si>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</si>
  <si>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</si>
  <si>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</si>
  <si>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</si>
  <si>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</si>
  <si>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</si>
  <si>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</si>
  <si>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</si>
  <si>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</si>
  <si>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</si>
  <si>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</si>
  <si>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</si>
  <si>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</si>
  <si>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</si>
  <si>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</si>
  <si>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</si>
  <si>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</si>
  <si>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</si>
  <si>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</si>
  <si>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</si>
  <si>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</si>
  <si>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</si>
  <si>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</si>
  <si>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</si>
  <si>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</si>
  <si>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</si>
  <si>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</si>
  <si>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</si>
  <si>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</si>
  <si>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</si>
  <si>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</si>
  <si>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</si>
  <si>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</si>
  <si>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</si>
  <si>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</si>
  <si>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</si>
  <si>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</si>
  <si>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</si>
  <si>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</si>
  <si>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</si>
  <si>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</si>
  <si>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</si>
  <si>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</si>
  <si>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</si>
  <si>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</si>
  <si>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</si>
  <si>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</si>
  <si>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</si>
  <si>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</si>
  <si>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</si>
  <si>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</si>
  <si>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</si>
  <si>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</si>
  <si>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</si>
  <si>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</si>
  <si>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</si>
  <si>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</si>
  <si>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</si>
  <si>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</si>
  <si>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</si>
  <si>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</si>
  <si>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</si>
  <si>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</si>
  <si>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</si>
  <si>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</si>
  <si>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</si>
  <si>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</si>
  <si>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</si>
  <si>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</si>
  <si>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</si>
  <si>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</si>
  <si>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</si>
  <si>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</si>
  <si>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</si>
  <si>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</si>
  <si>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</si>
  <si>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</si>
  <si>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</si>
  <si>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</si>
  <si>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</si>
  <si>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</si>
  <si>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</si>
  <si>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</si>
  <si>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</si>
  <si>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</si>
  <si>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</si>
  <si>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</si>
  <si>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</si>
  <si>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</si>
  <si>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</si>
  <si>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</si>
  <si>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</si>
  <si>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</si>
  <si>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</si>
  <si>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</si>
  <si>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</si>
  <si>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</si>
  <si>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</si>
  <si>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</si>
  <si>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</si>
  <si>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</si>
  <si>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</si>
  <si>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</si>
  <si>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</si>
  <si>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</si>
  <si>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</si>
  <si>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</si>
  <si>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</si>
  <si>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</si>
  <si>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</si>
  <si>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</si>
  <si>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</si>
  <si>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</si>
  <si>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</si>
  <si>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</si>
  <si>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</si>
  <si>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</si>
  <si>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</si>
  <si>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</si>
  <si>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</si>
  <si>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</si>
  <si>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</si>
  <si>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</si>
  <si>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</si>
  <si>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</si>
  <si>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</si>
  <si>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</si>
  <si>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</si>
  <si>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</si>
  <si>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</si>
  <si>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</si>
  <si>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</si>
  <si>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</si>
  <si>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</si>
  <si>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</si>
  <si>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</si>
  <si>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</si>
  <si>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</si>
  <si>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</si>
  <si>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</si>
  <si>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</si>
  <si>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</si>
  <si>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</si>
  <si>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</si>
  <si>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</si>
  <si>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</si>
  <si>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</si>
  <si>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</si>
  <si>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</si>
  <si>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</si>
  <si>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</si>
  <si>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</si>
  <si>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</si>
  <si>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</si>
  <si>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</si>
  <si>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</si>
  <si>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</si>
  <si>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</si>
  <si>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</si>
  <si>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</si>
  <si>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</si>
  <si>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</si>
  <si>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</si>
  <si>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</si>
  <si>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</si>
  <si>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</si>
  <si>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</si>
  <si>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</si>
  <si>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</si>
  <si>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</si>
  <si>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</si>
  <si>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</si>
  <si>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</si>
  <si>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</si>
  <si>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</si>
  <si>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</si>
  <si>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</si>
  <si>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</si>
  <si>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</si>
  <si>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</si>
  <si>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</si>
  <si>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</si>
  <si>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</si>
  <si>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</si>
  <si>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</si>
  <si>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</si>
  <si>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</si>
  <si>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</si>
  <si>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</si>
  <si>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</si>
  <si>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</si>
  <si>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</si>
  <si>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</si>
  <si>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</si>
  <si>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</si>
  <si>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</si>
  <si>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</si>
  <si>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</si>
  <si>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</si>
  <si>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</si>
  <si>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</si>
  <si>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</si>
  <si>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</si>
  <si>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</si>
  <si>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</si>
  <si>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</si>
  <si>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</si>
  <si>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</si>
  <si>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</si>
  <si>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</si>
  <si>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</si>
  <si>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</si>
  <si>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</si>
  <si>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</si>
  <si>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</si>
  <si>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</si>
  <si>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</si>
  <si>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</si>
  <si>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</si>
  <si>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</si>
  <si>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</si>
  <si>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</si>
  <si>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</si>
  <si>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</si>
  <si>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</si>
  <si>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</si>
  <si>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</si>
  <si>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</si>
  <si>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</si>
  <si>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</si>
  <si>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</si>
  <si>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</si>
  <si>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</si>
  <si>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</si>
  <si>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</si>
  <si>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</si>
  <si>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</si>
  <si>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</si>
  <si>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</si>
  <si>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</si>
  <si>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</si>
  <si>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</si>
  <si>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</si>
  <si>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</si>
  <si>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</si>
  <si>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</si>
  <si>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</si>
  <si>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</si>
  <si>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</si>
  <si>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</si>
  <si>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</si>
  <si>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</si>
  <si>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</si>
  <si>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</si>
  <si>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</si>
  <si>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</si>
  <si>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</si>
  <si>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</si>
  <si>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</si>
  <si>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</si>
  <si>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</si>
  <si>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</si>
  <si>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</si>
  <si>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</si>
  <si>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</si>
  <si>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</si>
  <si>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</si>
  <si>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</si>
  <si>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</si>
  <si>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</si>
  <si>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</si>
  <si>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</si>
  <si>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</si>
  <si>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</si>
  <si>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</si>
  <si>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</si>
  <si>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</si>
  <si>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</si>
  <si>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</si>
  <si>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</si>
  <si>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</si>
  <si>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</si>
  <si>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</si>
  <si>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</si>
  <si>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</si>
  <si>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</si>
  <si>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</si>
  <si>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</si>
  <si>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</si>
  <si>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</si>
  <si>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</si>
  <si>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</si>
  <si>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</si>
  <si>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</si>
  <si>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</si>
  <si>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</si>
  <si>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</si>
  <si>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</si>
  <si>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</si>
  <si>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</si>
  <si>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</si>
  <si>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</si>
  <si>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</si>
  <si>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</si>
  <si>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</si>
  <si>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</si>
  <si>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</si>
  <si>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</si>
  <si>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</si>
  <si>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</si>
  <si>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</si>
  <si>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</si>
  <si>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</si>
  <si>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</si>
  <si>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</si>
  <si>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</si>
  <si>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</si>
  <si>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</si>
  <si>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</si>
  <si>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</si>
  <si>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</si>
  <si>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</si>
  <si>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</si>
  <si>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</si>
  <si>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</si>
  <si>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</si>
  <si>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</si>
  <si>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</si>
  <si>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</si>
  <si>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</si>
  <si>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</si>
  <si>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</si>
  <si>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</si>
  <si>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</si>
  <si>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</si>
  <si>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</si>
  <si>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</si>
  <si>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</si>
  <si>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</si>
  <si>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</si>
  <si>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</si>
  <si>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</si>
  <si>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</si>
  <si>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</si>
  <si>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</si>
  <si>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</si>
  <si>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</si>
  <si>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</si>
  <si>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</si>
  <si>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</si>
  <si>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</si>
  <si>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</si>
  <si>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</si>
  <si>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</si>
  <si>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</si>
  <si>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</si>
  <si>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</si>
  <si>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</si>
  <si>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</si>
  <si>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</si>
  <si>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</si>
  <si>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</si>
  <si>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</si>
  <si>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</si>
  <si>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</si>
  <si>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</si>
  <si>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</si>
  <si>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</si>
  <si>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</si>
  <si>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</si>
  <si>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</si>
  <si>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</si>
  <si>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</si>
  <si>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</si>
  <si>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</si>
  <si>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</si>
  <si>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</si>
  <si>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</si>
  <si>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</si>
  <si>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</si>
  <si>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</si>
  <si>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</si>
  <si>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</si>
  <si>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</si>
  <si>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</si>
  <si>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</si>
  <si>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</si>
  <si>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</si>
  <si>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</si>
  <si>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</si>
  <si>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</si>
  <si>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</si>
  <si>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</si>
  <si>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</si>
  <si>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</si>
  <si>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</si>
  <si>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</si>
  <si>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</si>
  <si>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</si>
  <si>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</si>
  <si>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</si>
  <si>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</si>
  <si>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</si>
  <si>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</si>
  <si>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</si>
  <si>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</si>
  <si>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</si>
  <si>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</si>
  <si>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</si>
  <si>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</si>
  <si>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</si>
  <si>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</si>
  <si>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</si>
  <si>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</si>
  <si>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</si>
  <si>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</si>
  <si>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</si>
  <si>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</si>
  <si>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</si>
  <si>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</si>
  <si>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</si>
  <si>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</si>
  <si>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</si>
  <si>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</si>
  <si>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</si>
  <si>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</si>
  <si>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</si>
  <si>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</si>
  <si>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</si>
  <si>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</si>
  <si>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</si>
  <si>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</si>
  <si>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</si>
  <si>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</si>
  <si>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</si>
  <si>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</si>
  <si>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</si>
  <si>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</si>
  <si>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</si>
  <si>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</si>
  <si>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</si>
  <si>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</si>
  <si>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</si>
  <si>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</si>
  <si>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</si>
  <si>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</si>
  <si>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</si>
  <si>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</si>
  <si>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</si>
  <si>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</si>
  <si>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</si>
  <si>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</si>
  <si>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</si>
  <si>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</si>
  <si>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</si>
  <si>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</si>
  <si>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</si>
  <si>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</si>
  <si>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</si>
  <si>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</si>
  <si>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</si>
  <si>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</si>
  <si>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</si>
  <si>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</si>
  <si>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</si>
  <si>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</si>
  <si>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</si>
  <si>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</si>
  <si>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</si>
  <si>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</si>
  <si>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</si>
  <si>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</si>
  <si>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</si>
  <si>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</si>
  <si>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</si>
  <si>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</si>
  <si>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</si>
  <si>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</si>
  <si>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</si>
  <si>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</si>
  <si>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</si>
  <si>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</si>
  <si>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</si>
  <si>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</si>
  <si>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</si>
  <si>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</si>
  <si>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</si>
  <si>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</si>
  <si>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</si>
  <si>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</si>
  <si>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</si>
  <si>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</si>
  <si>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</si>
  <si>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</si>
  <si>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</si>
  <si>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</si>
  <si>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</si>
  <si>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</si>
  <si>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</si>
  <si>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</si>
  <si>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</si>
  <si>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</si>
  <si>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</si>
  <si>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</si>
  <si>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</si>
  <si>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</si>
  <si>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</si>
  <si>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</si>
  <si>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</si>
  <si>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</si>
  <si>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</si>
  <si>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</si>
  <si>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</si>
  <si>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</si>
  <si>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</si>
  <si>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</si>
  <si>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</si>
  <si>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</si>
  <si>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</si>
  <si>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</si>
  <si>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</si>
  <si>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</si>
  <si>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</si>
  <si>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</si>
  <si>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</si>
  <si>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</si>
  <si>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</si>
  <si>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</si>
  <si>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</si>
  <si>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</si>
  <si>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</si>
  <si>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</si>
  <si>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</si>
  <si>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</si>
  <si>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</si>
  <si>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</si>
  <si>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</si>
  <si>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</si>
  <si>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</si>
  <si>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</si>
  <si>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</si>
  <si>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</si>
  <si>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</si>
  <si>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</si>
  <si>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</si>
  <si>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</si>
  <si>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</si>
  <si>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</si>
  <si>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</si>
  <si>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</si>
  <si>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</si>
  <si>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</si>
  <si>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</si>
  <si>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</si>
  <si>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</si>
  <si>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</si>
  <si>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</si>
  <si>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</si>
  <si>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</si>
  <si>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</si>
  <si>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</si>
  <si>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</si>
  <si>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</si>
  <si>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</si>
  <si>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</si>
  <si>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</si>
  <si>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</si>
  <si>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</si>
  <si>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</si>
  <si>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</si>
  <si>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</si>
  <si>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</si>
  <si>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</si>
  <si>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</si>
  <si>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</si>
  <si>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</si>
  <si>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</si>
  <si>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</si>
  <si>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</si>
  <si>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</si>
  <si>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</si>
  <si>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</si>
  <si>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</si>
  <si>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</si>
  <si>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</si>
  <si>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</si>
  <si>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</si>
  <si>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</si>
  <si>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</si>
  <si>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</si>
  <si>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</si>
  <si>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</si>
  <si>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</si>
  <si>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</si>
  <si>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</si>
  <si>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</si>
  <si>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</si>
  <si>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</si>
  <si>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</si>
  <si>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</si>
  <si>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</si>
  <si>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</si>
  <si>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</si>
  <si>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</si>
  <si>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</si>
  <si>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</si>
  <si>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</si>
  <si>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</si>
  <si>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</si>
  <si>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</si>
  <si>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</si>
  <si>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</si>
  <si>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</si>
  <si>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</si>
  <si>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</si>
  <si>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</si>
  <si>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</si>
  <si>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</si>
  <si>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</si>
  <si>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</si>
  <si>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</si>
  <si>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</si>
  <si>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</si>
  <si>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</si>
  <si>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</si>
  <si>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</si>
  <si>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</si>
  <si>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</si>
  <si>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</si>
  <si>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</si>
  <si>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</si>
  <si>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</si>
  <si>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</si>
  <si>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</si>
  <si>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</si>
  <si>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</si>
  <si>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</si>
  <si>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</si>
  <si>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</si>
  <si>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</si>
  <si>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</si>
  <si>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</si>
  <si>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</si>
  <si>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</si>
  <si>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</si>
  <si>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</si>
  <si>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</si>
  <si>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</si>
  <si>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</si>
  <si>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</si>
  <si>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</si>
  <si>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</si>
  <si>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</si>
  <si>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</si>
  <si>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</si>
  <si>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</si>
  <si>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</si>
  <si>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</si>
  <si>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</si>
  <si>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</si>
  <si>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</si>
  <si>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</si>
  <si>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</si>
  <si>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</si>
  <si>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</si>
  <si>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</si>
  <si>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</si>
  <si>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</si>
  <si>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</si>
  <si>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</si>
  <si>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</si>
  <si>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</si>
  <si>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</si>
  <si>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</si>
  <si>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</si>
  <si>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</si>
  <si>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</si>
  <si>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</si>
  <si>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</si>
  <si>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</si>
  <si>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</si>
  <si>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</si>
  <si>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</si>
  <si>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</si>
  <si>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</si>
  <si>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</si>
  <si>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</si>
  <si>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</si>
  <si>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</si>
  <si>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</si>
  <si>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</si>
  <si>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</si>
  <si>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</si>
  <si>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</si>
  <si>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</si>
  <si>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</si>
  <si>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</si>
  <si>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</si>
  <si>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</si>
  <si>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</si>
  <si>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</si>
  <si>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</si>
  <si>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</si>
  <si>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</si>
  <si>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</si>
  <si>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</si>
  <si>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</si>
  <si>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</si>
  <si>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</si>
  <si>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</si>
  <si>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</si>
  <si>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</si>
  <si>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</si>
  <si>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</si>
  <si>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</si>
  <si>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</si>
  <si>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</si>
  <si>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</si>
  <si>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</si>
  <si>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</si>
  <si>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</si>
  <si>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</si>
  <si>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</si>
  <si>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</si>
  <si>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</si>
  <si>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</si>
  <si>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</si>
  <si>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</si>
  <si>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</si>
  <si>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</si>
  <si>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</si>
  <si>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</si>
  <si>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</si>
  <si>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</si>
  <si>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</si>
  <si>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</si>
  <si>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</si>
  <si>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</si>
  <si>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</si>
  <si>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</si>
  <si>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</si>
  <si>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</si>
  <si>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</si>
  <si>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</si>
  <si>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</si>
  <si>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</si>
  <si>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</si>
  <si>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</si>
  <si>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</si>
  <si>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</si>
  <si>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</si>
  <si>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</si>
  <si>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</si>
  <si>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</si>
  <si>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</si>
  <si>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</si>
  <si>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</si>
  <si>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</si>
  <si>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</si>
  <si>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</si>
  <si>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</si>
  <si>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</si>
  <si>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</si>
  <si>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</si>
  <si>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</si>
  <si>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</si>
  <si>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</si>
  <si>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</si>
  <si>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</si>
  <si>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</si>
  <si>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</si>
  <si>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</si>
  <si>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</si>
  <si>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</si>
  <si>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</si>
  <si>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</si>
  <si>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</si>
  <si>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</si>
  <si>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</si>
  <si>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</si>
  <si>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</si>
  <si>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</si>
  <si>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</si>
  <si>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</si>
  <si>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</si>
  <si>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</si>
  <si>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</si>
  <si>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</si>
  <si>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</si>
  <si>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</si>
  <si>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</si>
  <si>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</si>
  <si>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</si>
  <si>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</si>
  <si>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</si>
  <si>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</si>
  <si>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</si>
  <si>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</si>
  <si>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</si>
  <si>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</si>
  <si>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</si>
  <si>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</si>
  <si>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</si>
  <si>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</si>
  <si>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</si>
  <si>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</si>
  <si>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</si>
  <si>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</si>
  <si>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</si>
  <si>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</si>
  <si>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</si>
  <si>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</si>
  <si>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</si>
  <si>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</si>
  <si>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</si>
  <si>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</si>
  <si>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</si>
  <si>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</si>
  <si>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</si>
  <si>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</si>
  <si>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</si>
  <si>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</si>
  <si>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</si>
  <si>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</si>
  <si>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</si>
  <si>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</si>
  <si>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</si>
  <si>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</si>
  <si>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</si>
  <si>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</si>
  <si>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</si>
  <si>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</si>
  <si>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</si>
  <si>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</si>
  <si>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</si>
  <si>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</si>
  <si>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</si>
  <si>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</si>
  <si>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</si>
  <si>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</si>
  <si>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</si>
  <si>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</si>
  <si>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</si>
  <si>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</si>
  <si>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</si>
  <si>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</si>
  <si>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</si>
  <si>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</si>
  <si>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</si>
  <si>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</si>
  <si>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</si>
  <si>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</si>
  <si>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</si>
  <si>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</si>
  <si>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</si>
  <si>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</si>
  <si>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</si>
  <si>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</si>
  <si>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</si>
  <si>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</si>
  <si>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</si>
  <si>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</si>
  <si>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</si>
  <si>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</si>
  <si>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</si>
  <si>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</si>
  <si>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</si>
  <si>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</si>
  <si>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</si>
  <si>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</si>
  <si>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</si>
  <si>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</si>
  <si>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</si>
  <si>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</si>
  <si>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</si>
  <si>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</si>
  <si>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</si>
  <si>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</si>
  <si>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</si>
  <si>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</si>
  <si>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</si>
  <si>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</si>
  <si>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</si>
  <si>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</si>
  <si>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</si>
  <si>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</si>
  <si>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</si>
  <si>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</si>
  <si>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</si>
  <si>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</si>
  <si>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</si>
  <si>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</si>
  <si>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</si>
  <si>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</si>
  <si>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</si>
  <si>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</si>
  <si>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</si>
  <si>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</si>
  <si>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</si>
  <si>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</si>
  <si>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</si>
  <si>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</si>
  <si>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</si>
  <si>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</si>
  <si>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</si>
  <si>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</si>
  <si>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</si>
  <si>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</si>
  <si>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</si>
  <si>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</si>
  <si>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</si>
  <si>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</si>
  <si>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</si>
  <si>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</si>
  <si>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</si>
  <si>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</si>
  <si>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</si>
  <si>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</si>
  <si>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</si>
  <si>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</si>
  <si>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</si>
  <si>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</si>
  <si>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</si>
  <si>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</si>
  <si>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</si>
  <si>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</si>
  <si>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</si>
  <si>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</si>
  <si>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</si>
  <si>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</si>
  <si>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</si>
  <si>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</si>
  <si>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</si>
  <si>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</si>
  <si>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</si>
  <si>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</si>
  <si>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</si>
  <si>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</si>
  <si>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</si>
  <si>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</si>
  <si>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</si>
  <si>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</si>
  <si>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</si>
  <si>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</si>
  <si>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</si>
  <si>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</si>
  <si>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</si>
  <si>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</si>
  <si>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</si>
  <si>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</si>
  <si>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</si>
  <si>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</si>
  <si>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</si>
  <si>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</si>
  <si>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</si>
  <si>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</si>
  <si>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</si>
  <si>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</si>
  <si>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</si>
  <si>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</si>
  <si>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</si>
  <si>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</si>
  <si>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</si>
  <si>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</si>
  <si>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</si>
  <si>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</si>
  <si>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</si>
  <si>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</si>
  <si>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</si>
  <si>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</si>
  <si>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</si>
  <si>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</si>
  <si>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</si>
  <si>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</si>
  <si>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</si>
  <si>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</si>
  <si>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</si>
  <si>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</si>
  <si>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</si>
  <si>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</si>
  <si>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</si>
  <si>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</si>
  <si>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</si>
  <si>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</si>
  <si>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</si>
  <si>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</si>
  <si>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</si>
  <si>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</si>
  <si>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</si>
  <si>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</si>
  <si>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</si>
  <si>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</si>
  <si>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</si>
  <si>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</si>
  <si>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</si>
  <si>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</si>
  <si>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</si>
  <si>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</si>
  <si>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</si>
  <si>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</si>
  <si>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</si>
  <si>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</si>
  <si>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</si>
  <si>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</si>
  <si>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</si>
  <si>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</si>
  <si>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</si>
  <si>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</si>
  <si>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</si>
  <si>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</si>
  <si>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</si>
  <si>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</si>
  <si>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</si>
  <si>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</si>
  <si>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</si>
  <si>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</si>
  <si>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</si>
  <si>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</si>
  <si>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</si>
  <si>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</si>
  <si>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</si>
  <si>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</si>
  <si>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</si>
  <si>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</si>
  <si>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</si>
  <si>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</si>
  <si>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</si>
  <si>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</si>
  <si>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</si>
  <si>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</si>
  <si>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</si>
  <si>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</si>
  <si>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</si>
  <si>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</si>
  <si>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</si>
  <si>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</si>
  <si>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</si>
  <si>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</si>
  <si>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</si>
  <si>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</si>
  <si>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</si>
  <si>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</si>
  <si>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</si>
  <si>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</si>
  <si>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</si>
  <si>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</si>
  <si>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</si>
  <si>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</si>
  <si>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</si>
  <si>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</si>
  <si>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</si>
  <si>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</si>
  <si>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</si>
  <si>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</si>
  <si>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</si>
  <si>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</si>
  <si>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</si>
  <si>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</si>
  <si>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</si>
  <si>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</si>
  <si>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</si>
  <si>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</si>
  <si>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</si>
  <si>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</si>
  <si>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</si>
  <si>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</si>
  <si>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</si>
  <si>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</si>
  <si>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</si>
  <si>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</si>
  <si>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</si>
  <si>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</si>
  <si>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</si>
  <si>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</si>
  <si>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</si>
  <si>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</si>
  <si>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</si>
  <si>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</si>
  <si>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</si>
  <si>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</si>
  <si>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</si>
  <si>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</si>
  <si>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</si>
  <si>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</si>
  <si>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</si>
  <si>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</si>
  <si>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</si>
  <si>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</si>
  <si>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</si>
  <si>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</si>
  <si>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</si>
  <si>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</si>
  <si>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</si>
  <si>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</si>
  <si>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</si>
  <si>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</si>
  <si>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</si>
  <si>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</si>
  <si>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</si>
  <si>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</si>
  <si>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</si>
  <si>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</si>
  <si>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</si>
  <si>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</si>
  <si>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</si>
  <si>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</si>
  <si>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</si>
  <si>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</si>
  <si>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</si>
  <si>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</si>
  <si>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</si>
  <si>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</si>
  <si>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</si>
  <si>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</si>
  <si>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</si>
  <si>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</si>
  <si>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</si>
  <si>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</si>
  <si>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</si>
  <si>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</si>
  <si>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</si>
  <si>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</si>
  <si>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</si>
  <si>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</si>
  <si>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</si>
  <si>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</si>
  <si>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</si>
  <si>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</si>
  <si>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</si>
  <si>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</si>
  <si>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</si>
  <si>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</si>
  <si>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</si>
  <si>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</si>
  <si>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</si>
  <si>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</si>
  <si>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</si>
  <si>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</si>
  <si>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</si>
  <si>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</si>
  <si>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</si>
  <si>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</si>
  <si>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</si>
  <si>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</si>
  <si>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</si>
  <si>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</si>
  <si>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</si>
  <si>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</si>
  <si>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</si>
  <si>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</si>
  <si>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</si>
  <si>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</si>
  <si>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</si>
  <si>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</si>
  <si>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</si>
  <si>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</si>
  <si>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</si>
  <si>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</si>
  <si>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</si>
  <si>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</si>
  <si>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</si>
  <si>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</si>
  <si>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</si>
  <si>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</si>
  <si>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</si>
  <si>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</si>
  <si>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</si>
  <si>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</si>
  <si>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</si>
  <si>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</si>
  <si>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</si>
  <si>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</si>
  <si>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</si>
  <si>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</si>
  <si>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</si>
  <si>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</si>
  <si>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</si>
  <si>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</si>
  <si>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</si>
  <si>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</si>
  <si>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</si>
  <si>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</si>
  <si>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</si>
  <si>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</si>
  <si>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</si>
  <si>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</si>
  <si>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</si>
  <si>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</si>
  <si>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</si>
  <si>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</si>
  <si>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</si>
  <si>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</si>
  <si>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</si>
  <si>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</si>
  <si>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</si>
  <si>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</si>
  <si>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</si>
  <si>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</si>
  <si>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</si>
  <si>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</si>
  <si>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</si>
  <si>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</si>
  <si>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</si>
  <si>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</si>
  <si>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</si>
  <si>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</si>
  <si>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</si>
  <si>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</si>
  <si>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</si>
  <si>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</si>
  <si>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</si>
  <si>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</si>
  <si>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</si>
  <si>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</si>
  <si>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</si>
  <si>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</si>
  <si>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</si>
  <si>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</si>
  <si>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</si>
  <si>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</si>
  <si>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</si>
  <si>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</si>
  <si>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</si>
  <si>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</si>
  <si>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</si>
  <si>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</si>
  <si>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</si>
  <si>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</si>
  <si>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</si>
  <si>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</si>
  <si>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</si>
  <si>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</si>
  <si>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</si>
  <si>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</si>
  <si>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</si>
  <si>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</si>
  <si>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</si>
  <si>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</si>
  <si>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</si>
  <si>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</si>
  <si>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</si>
  <si>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</si>
  <si>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</si>
  <si>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</si>
  <si>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</si>
  <si>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</si>
  <si>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</si>
  <si>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</si>
  <si>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</si>
  <si>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</si>
  <si>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</si>
  <si>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</si>
  <si>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</si>
  <si>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</si>
  <si>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</si>
  <si>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</si>
  <si>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</si>
  <si>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</si>
  <si>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</si>
  <si>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</si>
  <si>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</si>
  <si>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</si>
  <si>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</si>
  <si>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</si>
  <si>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</si>
  <si>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</si>
  <si>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</si>
  <si>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</si>
  <si>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</si>
  <si>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</si>
  <si>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</si>
  <si>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</si>
  <si>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</si>
  <si>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</si>
  <si>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</si>
  <si>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</si>
  <si>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</si>
  <si>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</si>
  <si>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</si>
  <si>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</si>
  <si>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</si>
  <si>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</si>
  <si>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</si>
  <si>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</si>
  <si>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</si>
  <si>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</si>
  <si>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</si>
  <si>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</si>
  <si>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</si>
  <si>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</si>
  <si>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</si>
  <si>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</si>
  <si>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</si>
  <si>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</si>
  <si>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</si>
  <si>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</si>
  <si>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</si>
  <si>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</si>
  <si>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</si>
  <si>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</si>
  <si>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</si>
  <si>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</si>
  <si>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</si>
  <si>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</si>
  <si>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</si>
  <si>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</si>
  <si>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</si>
  <si>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</si>
  <si>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</si>
  <si>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</si>
  <si>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</si>
  <si>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</si>
  <si>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</si>
  <si>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</si>
  <si>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</si>
  <si>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</si>
  <si>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</si>
  <si>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</si>
  <si>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</si>
  <si>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</si>
  <si>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</si>
  <si>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</si>
  <si>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</si>
  <si>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</si>
  <si>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</si>
  <si>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</si>
  <si>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</si>
  <si>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</si>
  <si>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</si>
  <si>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</si>
  <si>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</si>
  <si>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</si>
  <si>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</si>
  <si>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</si>
  <si>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</si>
  <si>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</si>
  <si>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</si>
  <si>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</si>
  <si>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</si>
  <si>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</si>
  <si>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</si>
  <si>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</si>
  <si>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</si>
  <si>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</si>
  <si>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</si>
  <si>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</si>
  <si>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</si>
  <si>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</si>
  <si>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</si>
  <si>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</si>
  <si>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</si>
  <si>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</si>
  <si>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</si>
  <si>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</si>
  <si>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</si>
  <si>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</si>
  <si>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</si>
  <si>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</si>
  <si>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</si>
  <si>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</si>
  <si>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</si>
  <si>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</si>
  <si>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</si>
  <si>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</si>
  <si>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</si>
  <si>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</si>
  <si>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</si>
  <si>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</si>
  <si>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</si>
  <si>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</si>
  <si>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</si>
  <si>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</si>
  <si>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</si>
  <si>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</si>
  <si>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</si>
  <si>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</si>
  <si>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</si>
  <si>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</si>
  <si>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</si>
  <si>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</si>
  <si>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</si>
  <si>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</si>
  <si>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</si>
  <si>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</si>
  <si>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</si>
  <si>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</si>
  <si>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</si>
  <si>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</si>
  <si>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</si>
  <si>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</si>
  <si>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</si>
  <si>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</si>
  <si>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</si>
  <si>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</si>
  <si>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</si>
  <si>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</si>
  <si>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</si>
  <si>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</si>
  <si>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</si>
  <si>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</si>
  <si>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</si>
  <si>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</si>
  <si>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</si>
  <si>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</si>
  <si>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</si>
  <si>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</si>
  <si>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</si>
  <si>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</si>
  <si>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</si>
  <si>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</si>
  <si>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</si>
  <si>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</si>
  <si>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</si>
  <si>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</si>
  <si>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</si>
  <si>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</si>
  <si>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</si>
  <si>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</si>
  <si>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</si>
  <si>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</si>
  <si>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</si>
  <si>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</si>
  <si>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</si>
  <si>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</si>
  <si>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</si>
  <si>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</si>
  <si>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</si>
  <si>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</si>
  <si>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</si>
  <si>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</si>
  <si>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</si>
  <si>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</si>
  <si>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</si>
  <si>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</si>
  <si>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</si>
  <si>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</si>
  <si>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</si>
  <si>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</si>
  <si>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</si>
  <si>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</si>
  <si>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</si>
  <si>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</si>
  <si>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</si>
  <si>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</si>
  <si>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</si>
  <si>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</si>
  <si>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</si>
  <si>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</si>
  <si>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</si>
  <si>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</si>
  <si>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</si>
  <si>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</si>
  <si>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</si>
  <si>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</si>
  <si>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</si>
  <si>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</si>
  <si>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</si>
  <si>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</si>
  <si>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</si>
  <si>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</si>
  <si>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</si>
  <si>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</si>
  <si>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</si>
  <si>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</si>
  <si>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</si>
  <si>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</si>
  <si>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</si>
  <si>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</si>
  <si>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</si>
  <si>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</si>
  <si>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</si>
  <si>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</si>
  <si>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</si>
  <si>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</si>
  <si>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</si>
  <si>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</si>
  <si>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</si>
  <si>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</si>
  <si>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</si>
  <si>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</si>
  <si>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</si>
  <si>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</si>
  <si>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</si>
  <si>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</si>
  <si>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</si>
  <si>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</si>
  <si>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</si>
  <si>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</si>
  <si>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</si>
  <si>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</si>
  <si>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</si>
  <si>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</si>
  <si>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</si>
  <si>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</si>
  <si>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</si>
  <si>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</si>
  <si>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</si>
  <si>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</si>
  <si>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</si>
  <si>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</si>
  <si>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</si>
  <si>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</si>
  <si>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</si>
  <si>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</si>
  <si>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</si>
  <si>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</si>
  <si>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</si>
  <si>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</si>
  <si>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</si>
  <si>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</si>
  <si>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</si>
  <si>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</si>
  <si>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</si>
  <si>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</si>
  <si>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</si>
  <si>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</si>
  <si>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</si>
  <si>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</si>
  <si>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</si>
  <si>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</si>
  <si>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</si>
  <si>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</si>
  <si>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</si>
  <si>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</si>
  <si>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</si>
  <si>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</si>
  <si>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</si>
  <si>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</si>
  <si>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</si>
  <si>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</si>
  <si>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</si>
  <si>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</si>
  <si>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</si>
  <si>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</si>
  <si>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</si>
  <si>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</si>
  <si>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</si>
  <si>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</si>
  <si>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</si>
  <si>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</si>
  <si>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</si>
  <si>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</si>
  <si>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</si>
  <si>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</si>
  <si>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</si>
  <si>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</si>
  <si>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</si>
  <si>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</si>
  <si>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</si>
  <si>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</si>
  <si>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</si>
  <si>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</si>
  <si>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</si>
  <si>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</si>
  <si>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</si>
  <si>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</si>
  <si>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</si>
  <si>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</si>
  <si>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</si>
  <si>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</si>
  <si>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</si>
  <si>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</si>
  <si>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</si>
  <si>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</si>
  <si>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</si>
  <si>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</si>
  <si>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</si>
  <si>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</si>
  <si>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</si>
  <si>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</si>
  <si>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</si>
  <si>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</si>
  <si>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</si>
  <si>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</si>
  <si>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</si>
  <si>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</si>
  <si>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</si>
  <si>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</si>
  <si>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</si>
  <si>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</si>
  <si>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</si>
  <si>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</si>
  <si>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</si>
  <si>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</si>
  <si>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</si>
  <si>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</si>
  <si>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</si>
  <si>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</si>
  <si>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</si>
  <si>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</si>
  <si>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</si>
  <si>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</si>
  <si>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</si>
  <si>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</si>
  <si>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</si>
  <si>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</si>
  <si>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</si>
  <si>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</si>
  <si>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</si>
  <si>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</si>
  <si>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</si>
  <si>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</si>
  <si>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</si>
  <si>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</si>
  <si>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</si>
  <si>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</si>
  <si>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</si>
  <si>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</si>
  <si>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</si>
  <si>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</si>
  <si>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</si>
  <si>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</si>
  <si>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</si>
  <si>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</si>
  <si>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</si>
  <si>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</si>
  <si>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</si>
  <si>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</si>
  <si>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</si>
  <si>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</si>
  <si>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</si>
  <si>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</si>
  <si>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</si>
  <si>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</si>
  <si>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</si>
  <si>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</si>
  <si>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</si>
  <si>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</si>
  <si>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</si>
  <si>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</si>
  <si>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</si>
  <si>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</si>
  <si>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</si>
  <si>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</si>
  <si>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</si>
  <si>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</si>
  <si>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</si>
  <si>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</si>
  <si>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</si>
  <si>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</si>
  <si>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</si>
  <si>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</si>
  <si>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</si>
  <si>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</si>
  <si>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</si>
  <si>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</si>
  <si>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</si>
  <si>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</si>
  <si>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</si>
  <si>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</si>
  <si>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</si>
  <si>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</si>
  <si>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</si>
  <si>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</si>
  <si>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</si>
  <si>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</si>
  <si>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</si>
  <si>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</si>
  <si>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</si>
  <si>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</si>
  <si>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</si>
  <si>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</si>
  <si>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</si>
  <si>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</si>
  <si>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</si>
  <si>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</si>
  <si>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</si>
  <si>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</si>
  <si>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</si>
  <si>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</si>
  <si>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</si>
  <si>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</si>
  <si>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</si>
  <si>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</si>
  <si>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</si>
  <si>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</si>
  <si>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</si>
  <si>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</si>
  <si>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</si>
  <si>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</si>
  <si>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</si>
  <si>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</si>
  <si>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</si>
  <si>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</si>
  <si>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</si>
  <si>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</si>
  <si>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</si>
  <si>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</si>
  <si>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</si>
  <si>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</si>
  <si>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</si>
  <si>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</si>
  <si>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</si>
  <si>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</si>
  <si>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</si>
  <si>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</si>
  <si>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</si>
  <si>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</si>
  <si>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</si>
  <si>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</si>
  <si>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</si>
  <si>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</si>
  <si>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</si>
  <si>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</si>
  <si>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</si>
  <si>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</si>
  <si>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</si>
  <si>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</si>
  <si>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</si>
  <si>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</si>
  <si>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</si>
  <si>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</si>
  <si>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</si>
  <si>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</si>
  <si>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</si>
  <si>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</si>
  <si>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</si>
  <si>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</si>
  <si>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</si>
  <si>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</si>
  <si>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</si>
  <si>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</si>
  <si>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</si>
  <si>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</si>
  <si>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</si>
  <si>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</si>
  <si>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</si>
  <si>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</si>
  <si>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</si>
  <si>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</si>
  <si>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</si>
  <si>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</si>
  <si>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</si>
  <si>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</si>
  <si>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</si>
  <si>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</si>
  <si>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</si>
  <si>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</si>
  <si>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</si>
  <si>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</si>
  <si>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</si>
  <si>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</si>
  <si>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</si>
  <si>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</si>
  <si>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</si>
  <si>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</si>
  <si>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</si>
  <si>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</si>
  <si>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</si>
  <si>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</si>
  <si>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</si>
  <si>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</si>
  <si>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</si>
  <si>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</si>
  <si>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</si>
  <si>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</si>
  <si>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</si>
  <si>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</si>
  <si>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</si>
  <si>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</si>
  <si>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</si>
  <si>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</si>
  <si>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</si>
  <si>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</si>
  <si>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</si>
  <si>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</si>
  <si>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</si>
  <si>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</si>
  <si>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</si>
  <si>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</si>
  <si>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</si>
  <si>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</si>
  <si>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</si>
  <si>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</si>
  <si>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</si>
  <si>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</si>
  <si>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</si>
  <si>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</si>
  <si>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</si>
  <si>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</si>
  <si>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</si>
  <si>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</si>
  <si>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</si>
  <si>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</si>
  <si>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</si>
  <si>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</si>
  <si>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</si>
  <si>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</si>
  <si>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</si>
  <si>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</si>
  <si>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</si>
  <si>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</si>
  <si>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</si>
  <si>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</si>
  <si>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</si>
  <si>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</si>
  <si>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</si>
  <si>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</si>
  <si>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</si>
  <si>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</si>
  <si>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</si>
  <si>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</si>
  <si>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</si>
  <si>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</si>
  <si>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</si>
  <si>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</si>
  <si>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</si>
  <si>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</si>
  <si>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</si>
  <si>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</si>
  <si>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</si>
  <si>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</si>
  <si>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</si>
  <si>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</si>
  <si>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</si>
  <si>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</si>
  <si>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</si>
  <si>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</si>
  <si>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</si>
  <si>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</si>
  <si>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</si>
  <si>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</si>
  <si>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</si>
  <si>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</si>
  <si>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</si>
  <si>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</si>
  <si>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</si>
  <si>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</si>
  <si>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</si>
  <si>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</si>
  <si>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</si>
  <si>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</si>
  <si>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</si>
  <si>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</si>
  <si>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</si>
  <si>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</si>
  <si>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</si>
  <si>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</si>
  <si>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</si>
  <si>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</si>
  <si>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</si>
  <si>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</si>
  <si>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</si>
  <si>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</si>
  <si>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</si>
  <si>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</si>
  <si>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</si>
  <si>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</si>
  <si>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</si>
  <si>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</si>
  <si>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</si>
  <si>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</si>
  <si>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</si>
  <si>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</si>
  <si>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</si>
  <si>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</si>
  <si>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</si>
  <si>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</si>
  <si>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</si>
  <si>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</si>
  <si>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</si>
  <si>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</si>
  <si>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</si>
  <si>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</si>
  <si>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</si>
  <si>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</si>
  <si>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</si>
  <si>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</si>
  <si>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</si>
  <si>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</si>
  <si>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</si>
  <si>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</si>
  <si>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</si>
  <si>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</si>
  <si>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</si>
  <si>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</si>
  <si>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</si>
  <si>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</si>
  <si>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</si>
  <si>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</si>
  <si>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</si>
  <si>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</si>
  <si>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</si>
  <si>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</si>
  <si>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</si>
  <si>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</si>
  <si>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</si>
  <si>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</si>
  <si>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</si>
  <si>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</si>
  <si>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</si>
  <si>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</si>
  <si>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</si>
  <si>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</si>
  <si>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</si>
  <si>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</si>
  <si>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</si>
  <si>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</si>
  <si>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</si>
  <si>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</si>
  <si>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</si>
  <si>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</si>
  <si>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</si>
  <si>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</si>
  <si>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</si>
  <si>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</si>
  <si>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</si>
  <si>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</si>
  <si>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</si>
  <si>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</si>
  <si>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</si>
  <si>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</si>
  <si>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</si>
  <si>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</si>
  <si>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</si>
  <si>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</si>
  <si>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</si>
  <si>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</si>
  <si>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</si>
  <si>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</si>
  <si>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</si>
  <si>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</si>
  <si>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</si>
  <si>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</si>
  <si>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</si>
  <si>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</si>
  <si>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</si>
  <si>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</si>
  <si>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</si>
  <si>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</si>
  <si>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</si>
  <si>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</si>
  <si>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</si>
  <si>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</si>
  <si>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</si>
  <si>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</si>
  <si>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</si>
  <si>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</si>
  <si>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</si>
  <si>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</si>
  <si>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</si>
  <si>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</si>
  <si>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</si>
  <si>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</si>
  <si>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</si>
  <si>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</si>
  <si>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</si>
  <si>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</si>
  <si>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</si>
  <si>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</si>
  <si>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</si>
  <si>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</si>
  <si>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</si>
  <si>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</si>
  <si>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</si>
  <si>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</si>
  <si>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</si>
  <si>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</si>
  <si>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</si>
  <si>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</si>
  <si>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</si>
  <si>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</si>
  <si>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</si>
  <si>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</si>
  <si>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</si>
  <si>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</si>
  <si>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</si>
  <si>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</si>
  <si>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</si>
  <si>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</si>
  <si>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</si>
  <si>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</si>
  <si>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</si>
  <si>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</si>
  <si>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</si>
  <si>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</si>
  <si>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</si>
  <si>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</si>
  <si>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</si>
  <si>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</si>
  <si>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</si>
  <si>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</si>
  <si>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</si>
  <si>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</si>
  <si>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</si>
  <si>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</si>
  <si>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</si>
  <si>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</si>
  <si>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</si>
  <si>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</si>
  <si>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</si>
  <si>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</si>
  <si>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</si>
  <si>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</si>
  <si>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</si>
  <si>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</si>
  <si>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</si>
  <si>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</si>
  <si>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</si>
  <si>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</si>
  <si>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</si>
  <si>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</si>
  <si>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</si>
  <si>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</si>
  <si>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</si>
  <si>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</si>
  <si>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</si>
  <si>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</si>
  <si>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</si>
  <si>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</si>
  <si>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</si>
  <si>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</si>
  <si>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</si>
  <si>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</si>
  <si>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</si>
  <si>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</si>
  <si>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</si>
  <si>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</si>
  <si>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</si>
  <si>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</si>
  <si>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</si>
  <si>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</si>
  <si>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</si>
  <si>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</si>
  <si>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</si>
  <si>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</si>
  <si>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</si>
  <si>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</si>
  <si>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</si>
  <si>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</si>
  <si>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</si>
  <si>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</si>
  <si>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</si>
  <si>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</si>
  <si>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</si>
  <si>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</si>
  <si>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</si>
  <si>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</si>
  <si>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</si>
  <si>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</si>
  <si>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</si>
  <si>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</si>
  <si>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</si>
  <si>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</si>
  <si>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</si>
  <si>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</si>
  <si>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</si>
  <si>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</si>
  <si>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</si>
  <si>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</si>
  <si>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</si>
  <si>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</si>
  <si>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</si>
  <si>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</si>
  <si>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</si>
  <si>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</si>
  <si>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</si>
  <si>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</si>
  <si>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</si>
  <si>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</si>
  <si>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</si>
  <si>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</si>
  <si>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</si>
  <si>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</si>
  <si>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</si>
  <si>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</si>
  <si>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</si>
  <si>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</si>
  <si>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</si>
  <si>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</si>
  <si>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</si>
  <si>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</si>
  <si>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</si>
  <si>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</si>
  <si>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</si>
  <si>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</si>
  <si>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</si>
  <si>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</si>
  <si>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</si>
  <si>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</si>
  <si>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</si>
  <si>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</si>
  <si>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</si>
  <si>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</si>
  <si>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</si>
  <si>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</si>
  <si>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</si>
  <si>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</si>
  <si>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</si>
  <si>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</si>
  <si>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</si>
  <si>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</si>
  <si>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</si>
  <si>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</si>
  <si>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</si>
  <si>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</si>
  <si>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</si>
  <si>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</si>
  <si>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</si>
  <si>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</si>
  <si>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</si>
  <si>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</si>
  <si>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</si>
  <si>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</si>
  <si>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</si>
  <si>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</si>
  <si>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</si>
  <si>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</si>
  <si>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</si>
  <si>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</si>
  <si>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</si>
  <si>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</si>
  <si>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</si>
  <si>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</si>
  <si>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</si>
  <si>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</si>
  <si>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</si>
  <si>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</si>
  <si>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</si>
  <si>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</si>
  <si>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</si>
  <si>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</si>
  <si>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</si>
  <si>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</si>
  <si>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</si>
  <si>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</si>
  <si>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</si>
  <si>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</si>
  <si>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</si>
  <si>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</si>
  <si>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</si>
  <si>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</si>
  <si>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</si>
  <si>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</si>
  <si>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</si>
  <si>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</si>
  <si>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</si>
  <si>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</si>
  <si>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</si>
  <si>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</si>
  <si>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</si>
  <si>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</si>
  <si>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</si>
  <si>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</si>
  <si>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</si>
  <si>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</si>
  <si>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</si>
  <si>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</si>
  <si>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</si>
  <si>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</si>
  <si>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</si>
  <si>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</si>
  <si>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</si>
  <si>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</si>
  <si>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</si>
  <si>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</si>
  <si>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</si>
  <si>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</si>
  <si>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</si>
  <si>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</si>
  <si>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</si>
  <si>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</si>
  <si>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</si>
  <si>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</si>
  <si>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</si>
  <si>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</si>
  <si>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</si>
  <si>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</si>
  <si>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</si>
  <si>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</si>
  <si>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</si>
  <si>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</si>
  <si>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</si>
  <si>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</si>
  <si>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</si>
  <si>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</si>
  <si>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</si>
  <si>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</si>
  <si>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</si>
  <si>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</si>
  <si>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</si>
  <si>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</si>
  <si>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</si>
  <si>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</si>
  <si>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</si>
  <si>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</si>
  <si>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</si>
  <si>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</si>
  <si>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</si>
  <si>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</si>
  <si>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</si>
  <si>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</si>
  <si>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</si>
  <si>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</si>
  <si>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</si>
  <si>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</si>
  <si>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</si>
  <si>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</si>
  <si>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</si>
  <si>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</si>
  <si>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</si>
  <si>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</si>
  <si>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</si>
  <si>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</si>
  <si>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</si>
  <si>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</si>
  <si>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</si>
  <si>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</si>
  <si>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</si>
  <si>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</si>
  <si>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</si>
  <si>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</si>
  <si>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</si>
  <si>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</si>
  <si>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</si>
  <si>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</si>
  <si>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</si>
  <si>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</si>
  <si>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</si>
  <si>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</si>
  <si>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</si>
  <si>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</si>
  <si>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</si>
  <si>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</si>
  <si>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</si>
  <si>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</si>
  <si>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</si>
  <si>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</si>
  <si>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</si>
  <si>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</si>
  <si>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</si>
  <si>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</si>
  <si>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</si>
  <si>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</si>
  <si>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</si>
  <si>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</si>
  <si>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</si>
  <si>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</si>
  <si>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</si>
  <si>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</si>
  <si>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</si>
  <si>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</si>
  <si>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</si>
  <si>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</si>
  <si>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</si>
  <si>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</si>
  <si>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</si>
  <si>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</si>
  <si>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</si>
  <si>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</si>
  <si>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</si>
  <si>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</si>
  <si>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</si>
  <si>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</si>
  <si>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</si>
  <si>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</si>
  <si>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</si>
  <si>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</si>
  <si>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</si>
  <si>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</si>
  <si>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</si>
  <si>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</si>
  <si>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</si>
  <si>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</si>
  <si>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</si>
  <si>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</si>
  <si>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</si>
  <si>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</si>
  <si>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</si>
  <si>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</si>
  <si>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</si>
  <si>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</si>
  <si>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</si>
  <si>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</si>
  <si>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</si>
  <si>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</si>
  <si>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</si>
  <si>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</si>
  <si>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</si>
  <si>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</si>
  <si>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</si>
  <si>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</si>
  <si>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</si>
  <si>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</si>
  <si>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</si>
  <si>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</si>
  <si>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</si>
  <si>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</si>
  <si>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</si>
  <si>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</si>
  <si>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</si>
  <si>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</si>
  <si>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</si>
  <si>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</si>
  <si>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</si>
  <si>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</si>
  <si>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</si>
  <si>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</si>
  <si>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</si>
  <si>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</si>
  <si>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</si>
  <si>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</si>
  <si>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</si>
  <si>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</si>
  <si>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</si>
  <si>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</si>
  <si>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</si>
  <si>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</si>
  <si>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</si>
  <si>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</si>
  <si>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</si>
  <si>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</si>
  <si>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</si>
  <si>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</si>
  <si>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</si>
  <si>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</si>
  <si>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</si>
  <si>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</si>
  <si>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</si>
  <si>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</si>
  <si>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</si>
  <si>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</si>
  <si>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</si>
  <si>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</si>
  <si>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</si>
  <si>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</si>
  <si>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</si>
  <si>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</si>
  <si>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</si>
  <si>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</si>
  <si>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</si>
  <si>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</si>
  <si>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</si>
  <si>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</si>
  <si>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</si>
  <si>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</si>
  <si>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</si>
  <si>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</si>
  <si>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</si>
  <si>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</si>
  <si>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</si>
  <si>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</si>
  <si>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</si>
  <si>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</si>
  <si>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</si>
  <si>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</si>
  <si>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</si>
  <si>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</si>
  <si>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</si>
  <si>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</si>
  <si>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</si>
  <si>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</si>
  <si>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</si>
  <si>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</si>
  <si>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</si>
  <si>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</si>
  <si>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</si>
  <si>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</si>
  <si>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</si>
  <si>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</si>
  <si>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</si>
  <si>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</si>
  <si>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</si>
  <si>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</si>
  <si>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</si>
  <si>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</si>
  <si>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</si>
  <si>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</si>
  <si>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</si>
  <si>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</si>
  <si>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</si>
  <si>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</si>
  <si>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</si>
  <si>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</si>
  <si>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</si>
  <si>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</si>
  <si>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</si>
  <si>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</si>
  <si>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</si>
  <si>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</si>
  <si>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</si>
  <si>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</si>
  <si>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</si>
  <si>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</si>
  <si>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</si>
  <si>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</si>
  <si>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</si>
  <si>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</si>
  <si>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</si>
  <si>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</si>
  <si>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</si>
  <si>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</si>
  <si>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</si>
  <si>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</si>
  <si>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</si>
  <si>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</si>
  <si>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</si>
  <si>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</si>
  <si>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</si>
  <si>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</si>
  <si>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</si>
  <si>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</si>
  <si>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</si>
  <si>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</si>
  <si>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</si>
  <si>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</si>
  <si>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</si>
  <si>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</si>
  <si>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</si>
  <si>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</si>
  <si>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</si>
  <si>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</si>
  <si>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</si>
  <si>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</si>
  <si>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</si>
  <si>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</si>
  <si>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</si>
  <si>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</si>
  <si>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</si>
  <si>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</si>
  <si>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</si>
  <si>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</si>
  <si>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</si>
  <si>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</si>
  <si>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</si>
  <si>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</si>
  <si>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</si>
  <si>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</si>
  <si>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</si>
  <si>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</si>
  <si>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</si>
  <si>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</si>
  <si>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</si>
  <si>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</si>
  <si>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</si>
  <si>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</si>
  <si>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</si>
  <si>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</si>
  <si>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</si>
  <si>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</si>
  <si>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</si>
  <si>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</si>
  <si>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</si>
  <si>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</si>
  <si>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</si>
  <si>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</si>
  <si>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</si>
  <si>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</si>
  <si>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</si>
  <si>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</si>
  <si>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</si>
  <si>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</si>
  <si>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</si>
  <si>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</si>
  <si>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</si>
  <si>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</si>
  <si>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</si>
  <si>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</si>
  <si>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</si>
  <si>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</si>
  <si>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</si>
  <si>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</si>
  <si>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</si>
  <si>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</si>
  <si>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</si>
  <si>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</si>
  <si>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</si>
  <si>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</si>
  <si>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</si>
  <si>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</si>
  <si>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</si>
  <si>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</si>
  <si>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</si>
  <si>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</si>
  <si>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</si>
  <si>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</si>
  <si>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</si>
  <si>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</si>
  <si>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</si>
  <si>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</si>
  <si>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</si>
  <si>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</si>
  <si>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</si>
  <si>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</si>
  <si>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</si>
  <si>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</si>
  <si>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</si>
  <si>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</si>
  <si>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</si>
  <si>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</si>
  <si>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</si>
  <si>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</si>
  <si>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</si>
  <si>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</si>
  <si>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</si>
  <si>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</si>
  <si>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</si>
  <si>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</si>
  <si>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</si>
  <si>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</si>
  <si>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</si>
  <si>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</si>
  <si>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</si>
  <si>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</si>
  <si>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</si>
  <si>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</si>
  <si>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</si>
  <si>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</si>
  <si>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</si>
  <si>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</si>
  <si>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</si>
  <si>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</si>
  <si>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</si>
  <si>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</si>
  <si>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</si>
  <si>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</si>
  <si>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</si>
  <si>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</si>
  <si>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</si>
  <si>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</si>
  <si>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</si>
  <si>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</si>
  <si>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</si>
  <si>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</si>
  <si>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</si>
  <si>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</si>
  <si>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</si>
  <si>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</si>
  <si>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</si>
  <si>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</si>
  <si>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</si>
  <si>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</si>
  <si>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</si>
  <si>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</si>
  <si>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</si>
  <si>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</si>
  <si>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</si>
  <si>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</si>
  <si>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</si>
  <si>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</si>
  <si>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</si>
  <si>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</si>
  <si>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</si>
  <si>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</si>
  <si>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</si>
  <si>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</si>
  <si>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</si>
  <si>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</si>
  <si>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</si>
  <si>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</si>
  <si>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</si>
  <si>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</si>
  <si>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</si>
  <si>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</si>
  <si>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</si>
  <si>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</si>
  <si>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</si>
  <si>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</si>
  <si>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</si>
  <si>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</si>
  <si>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</si>
  <si>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</si>
  <si>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</si>
  <si>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</si>
  <si>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</si>
  <si>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</si>
  <si>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</si>
  <si>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</si>
  <si>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</si>
  <si>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</si>
  <si>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</si>
  <si>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</si>
  <si>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</si>
  <si>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</si>
  <si>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</si>
  <si>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</si>
  <si>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</si>
  <si>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</si>
  <si>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</si>
  <si>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</si>
  <si>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</si>
  <si>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</si>
  <si>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</si>
  <si>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</si>
  <si>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</si>
  <si>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</si>
  <si>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</si>
  <si>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</si>
  <si>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</si>
  <si>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</si>
  <si>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</si>
  <si>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</si>
  <si>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</si>
  <si>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</si>
  <si>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</si>
  <si>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</si>
  <si>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</si>
  <si>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</si>
  <si>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</si>
  <si>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</si>
  <si>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</si>
  <si>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</si>
  <si>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</si>
  <si>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</si>
  <si>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</si>
  <si>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</si>
  <si>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</si>
  <si>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</si>
  <si>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</si>
  <si>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</si>
  <si>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</si>
  <si>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</si>
  <si>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</si>
  <si>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</si>
  <si>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</si>
  <si>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</si>
  <si>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</si>
  <si>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</si>
  <si>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</si>
  <si>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</si>
  <si>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</si>
  <si>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</si>
  <si>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</si>
  <si>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</si>
  <si>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</si>
  <si>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</si>
  <si>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</si>
  <si>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</si>
  <si>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</si>
  <si>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</si>
  <si>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</si>
  <si>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</si>
  <si>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</si>
  <si>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</si>
  <si>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</si>
  <si>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</si>
  <si>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</si>
  <si>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</si>
  <si>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</si>
  <si>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</si>
  <si>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</si>
  <si>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</si>
  <si>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</si>
  <si>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</si>
  <si>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</si>
  <si>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</si>
  <si>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</si>
  <si>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</si>
  <si>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</si>
  <si>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</si>
  <si>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</si>
  <si>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</si>
  <si>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</si>
  <si>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</si>
  <si>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</si>
  <si>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</si>
  <si>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</si>
  <si>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</si>
  <si>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</si>
  <si>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</si>
  <si>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</si>
  <si>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</si>
  <si>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</si>
  <si>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</si>
  <si>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</si>
  <si>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</si>
  <si>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</si>
  <si>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</si>
  <si>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</si>
  <si>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</si>
  <si>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</si>
  <si>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</si>
  <si>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</si>
  <si>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</si>
  <si>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</si>
  <si>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</si>
  <si>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</si>
  <si>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</si>
  <si>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</si>
  <si>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</si>
  <si>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</si>
  <si>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</si>
  <si>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</si>
  <si>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</si>
  <si>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</si>
  <si>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</si>
  <si>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</si>
  <si>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</si>
  <si>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</si>
  <si>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</si>
  <si>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</si>
  <si>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</si>
  <si>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</si>
  <si>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</si>
  <si>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</si>
  <si>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</si>
  <si>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</si>
  <si>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</si>
  <si>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</si>
  <si>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</si>
  <si>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</si>
  <si>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</si>
  <si>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</si>
  <si>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</si>
  <si>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</si>
  <si>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</si>
  <si>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</si>
  <si>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</si>
  <si>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</si>
  <si>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</si>
  <si>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</si>
  <si>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</si>
  <si>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</si>
  <si>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</si>
  <si>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</si>
  <si>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</si>
  <si>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</si>
  <si>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</si>
  <si>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</si>
  <si>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</si>
  <si>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</si>
  <si>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</si>
  <si>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</si>
  <si>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</si>
  <si>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</si>
  <si>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</si>
  <si>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</si>
  <si>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</si>
  <si>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</si>
  <si>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</si>
  <si>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</si>
  <si>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</si>
  <si>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</si>
  <si>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</si>
  <si>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</si>
  <si>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</si>
  <si>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</si>
  <si>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</si>
  <si>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</si>
  <si>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</si>
  <si>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</si>
  <si>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</si>
  <si>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</si>
  <si>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</si>
  <si>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</si>
  <si>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</si>
  <si>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</si>
  <si>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</si>
  <si>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</si>
  <si>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</si>
  <si>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</si>
  <si>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</si>
  <si>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</si>
  <si>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</si>
  <si>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</si>
  <si>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</si>
  <si>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</si>
  <si>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</si>
  <si>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</si>
  <si>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</si>
  <si>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</si>
  <si>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</si>
  <si>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</si>
  <si>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</si>
  <si>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</si>
  <si>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</si>
  <si>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</si>
  <si>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</si>
  <si>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</si>
  <si>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</si>
  <si>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</si>
  <si>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</si>
  <si>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</si>
  <si>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</si>
  <si>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</si>
  <si>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</si>
  <si>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</si>
  <si>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</si>
  <si>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</si>
  <si>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</si>
  <si>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</si>
  <si>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</si>
  <si>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</si>
  <si>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</si>
  <si>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</si>
  <si>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</si>
  <si>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</si>
  <si>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</si>
  <si>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</si>
  <si>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</si>
  <si>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</si>
  <si>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</si>
  <si>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</si>
  <si>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</si>
  <si>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</si>
  <si>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</si>
  <si>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</si>
  <si>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</si>
  <si>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</si>
  <si>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</si>
  <si>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</si>
  <si>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</si>
  <si>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</si>
  <si>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</si>
  <si>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</si>
  <si>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</si>
  <si>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</si>
  <si>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</si>
  <si>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</si>
  <si>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</si>
  <si>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</si>
  <si>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</si>
  <si>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</si>
  <si>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</si>
  <si>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</si>
  <si>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</si>
  <si>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</si>
  <si>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</si>
  <si>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</si>
  <si>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</si>
  <si>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</si>
  <si>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</si>
  <si>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</si>
  <si>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</si>
  <si>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</si>
  <si>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</si>
  <si>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</si>
  <si>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</si>
  <si>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</si>
  <si>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</si>
  <si>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</si>
  <si>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</si>
  <si>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</si>
  <si>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</si>
  <si>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</si>
  <si>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</si>
  <si>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</si>
  <si>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</si>
  <si>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</si>
  <si>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</si>
  <si>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</si>
  <si>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</si>
  <si>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</si>
  <si>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</si>
  <si>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</si>
  <si>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</si>
  <si>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</si>
  <si>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</si>
  <si>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</si>
  <si>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</si>
  <si>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</si>
  <si>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</si>
  <si>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</si>
  <si>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</si>
  <si>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</si>
  <si>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</si>
  <si>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</si>
  <si>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</si>
  <si>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</si>
  <si>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</si>
  <si>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</si>
  <si>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</si>
  <si>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</si>
  <si>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</si>
  <si>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</si>
  <si>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</si>
  <si>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</si>
  <si>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</si>
  <si>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</si>
  <si>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</si>
  <si>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</si>
  <si>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</si>
  <si>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</si>
  <si>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</si>
  <si>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</si>
  <si>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</si>
  <si>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</si>
  <si>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</si>
  <si>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</si>
  <si>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</si>
  <si>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</si>
  <si>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</si>
  <si>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</si>
  <si>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</si>
  <si>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</si>
  <si>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</si>
  <si>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</si>
  <si>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</si>
  <si>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</si>
  <si>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</si>
  <si>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</si>
  <si>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</si>
  <si>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</si>
  <si>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</si>
  <si>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</si>
  <si>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</si>
  <si>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</si>
  <si>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</si>
  <si>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</si>
  <si>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</si>
  <si>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</si>
  <si>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</si>
  <si>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</si>
  <si>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</si>
  <si>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</si>
  <si>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</si>
  <si>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</si>
  <si>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</si>
  <si>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</si>
  <si>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</si>
  <si>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</si>
  <si>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</si>
  <si>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</si>
  <si>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</si>
  <si>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</si>
  <si>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</si>
  <si>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</si>
  <si>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</si>
  <si>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</si>
  <si>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</si>
  <si>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</si>
  <si>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</si>
  <si>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</si>
  <si>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</si>
  <si>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</si>
  <si>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</si>
  <si>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</si>
  <si>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</si>
  <si>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</si>
  <si>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</si>
  <si>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</si>
  <si>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</si>
  <si>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</si>
  <si>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</si>
  <si>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</si>
  <si>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</si>
  <si>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</si>
  <si>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</si>
  <si>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</si>
  <si>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</si>
  <si>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</si>
  <si>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</si>
  <si>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</si>
  <si>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</si>
  <si>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</si>
  <si>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</si>
  <si>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</si>
  <si>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</si>
  <si>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</si>
  <si>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</si>
  <si>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</si>
  <si>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</si>
  <si>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</si>
  <si>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</si>
  <si>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</si>
  <si>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</si>
  <si>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</si>
  <si>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</si>
  <si>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</si>
  <si>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</si>
  <si>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</si>
  <si>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</si>
  <si>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</si>
  <si>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</si>
  <si>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</si>
  <si>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</si>
  <si>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</si>
  <si>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</si>
  <si>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</si>
  <si>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</si>
  <si>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</si>
  <si>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</si>
  <si>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</si>
  <si>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</si>
  <si>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</si>
  <si>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</si>
  <si>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</si>
  <si>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</si>
  <si>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</si>
  <si>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</si>
  <si>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</si>
  <si>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</si>
  <si>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</si>
  <si>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</si>
  <si>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</si>
  <si>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</si>
  <si>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</si>
  <si>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</si>
  <si>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</si>
  <si>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</si>
  <si>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</si>
  <si>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</si>
  <si>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</si>
  <si>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</si>
  <si>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</si>
  <si>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</si>
  <si>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</si>
  <si>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</si>
  <si>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</si>
  <si>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</si>
  <si>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</si>
  <si>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</si>
  <si>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</si>
  <si>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</si>
  <si>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</si>
  <si>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</si>
  <si>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</si>
  <si>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</si>
  <si>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</si>
  <si>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</si>
  <si>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</si>
  <si>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</si>
  <si>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</si>
  <si>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</si>
  <si>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</si>
  <si>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</si>
  <si>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</si>
  <si>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</si>
  <si>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</si>
  <si>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</si>
  <si>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</si>
  <si>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</si>
  <si>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</si>
  <si>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</si>
  <si>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</si>
  <si>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</si>
  <si>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</si>
  <si>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</si>
  <si>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</si>
  <si>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</si>
  <si>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</si>
  <si>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</si>
  <si>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</si>
  <si>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</si>
  <si>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</si>
  <si>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</si>
  <si>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</si>
  <si>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</si>
  <si>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</si>
  <si>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</si>
  <si>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</si>
  <si>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</si>
  <si>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</si>
  <si>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</si>
  <si>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</si>
  <si>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</si>
  <si>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</si>
  <si>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</si>
  <si>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</si>
  <si>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</si>
  <si>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</si>
  <si>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</si>
  <si>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</si>
  <si>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</si>
  <si>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</si>
  <si>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</si>
  <si>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</si>
  <si>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</si>
  <si>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</si>
  <si>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</si>
  <si>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</si>
  <si>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</si>
  <si>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</si>
  <si>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</si>
  <si>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</si>
  <si>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</si>
  <si>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</si>
  <si>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</si>
  <si>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</si>
  <si>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</si>
  <si>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</si>
  <si>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</si>
  <si>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</si>
  <si>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</si>
  <si>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</si>
  <si>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</si>
  <si>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</si>
  <si>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</si>
  <si>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</si>
  <si>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</si>
  <si>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</si>
  <si>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</si>
  <si>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</si>
  <si>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</si>
  <si>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</si>
  <si>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</si>
  <si>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</si>
  <si>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</si>
  <si>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</si>
  <si>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</si>
  <si>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</si>
  <si>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</si>
  <si>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</si>
  <si>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</si>
  <si>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</si>
  <si>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</si>
  <si>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</si>
  <si>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</si>
  <si>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</si>
  <si>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</si>
  <si>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</si>
  <si>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</si>
  <si>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</si>
  <si>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</si>
  <si>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</si>
  <si>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</si>
  <si>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</si>
  <si>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</si>
  <si>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</si>
  <si>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</si>
  <si>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</si>
  <si>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</si>
  <si>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</si>
  <si>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</si>
  <si>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</si>
  <si>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</si>
  <si>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</si>
  <si>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</si>
  <si>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</si>
  <si>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</si>
  <si>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</si>
  <si>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</si>
  <si>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</si>
  <si>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</si>
  <si>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</si>
  <si>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</si>
  <si>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</si>
  <si>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</si>
  <si>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</si>
  <si>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</si>
  <si>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</si>
  <si>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</si>
  <si>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</si>
  <si>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</si>
  <si>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</si>
  <si>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</si>
  <si>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</si>
  <si>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</si>
  <si>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</si>
  <si>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</si>
  <si>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</si>
  <si>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</si>
  <si>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</si>
  <si>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</si>
  <si>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</si>
  <si>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</si>
  <si>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</si>
  <si>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</si>
  <si>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</si>
  <si>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</si>
  <si>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</si>
  <si>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</si>
  <si>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</si>
  <si>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</si>
  <si>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</si>
  <si>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</si>
  <si>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</si>
  <si>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</si>
  <si>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</si>
  <si>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</si>
  <si>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</si>
  <si>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</si>
  <si>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</si>
  <si>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</si>
  <si>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</si>
  <si>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</si>
  <si>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</si>
  <si>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</si>
  <si>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</si>
  <si>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</si>
  <si>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</si>
  <si>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</si>
  <si>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</si>
  <si>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</si>
  <si>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</si>
  <si>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</si>
  <si>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</si>
  <si>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</si>
  <si>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</si>
  <si>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</si>
  <si>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</si>
  <si>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</si>
  <si>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</si>
  <si>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</si>
  <si>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</si>
  <si>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</si>
  <si>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</si>
  <si>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</si>
  <si>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</si>
  <si>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</si>
  <si>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</si>
  <si>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</si>
  <si>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</si>
  <si>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</si>
  <si>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</si>
  <si>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</si>
  <si>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</si>
  <si>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</si>
  <si>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</si>
  <si>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</si>
  <si>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</si>
  <si>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</si>
  <si>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</si>
  <si>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</si>
  <si>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</si>
  <si>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</si>
  <si>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</si>
  <si>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</si>
  <si>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</si>
  <si>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</si>
  <si>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</si>
  <si>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</si>
  <si>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</si>
  <si>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</si>
  <si>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</si>
  <si>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</si>
  <si>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</si>
  <si>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</si>
  <si>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</si>
  <si>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</si>
  <si>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</si>
  <si>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</si>
  <si>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</si>
  <si>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</si>
  <si>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</si>
  <si>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</si>
  <si>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</si>
  <si>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</si>
  <si>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</si>
  <si>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</si>
  <si>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</si>
  <si>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</si>
  <si>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</si>
  <si>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</si>
  <si>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</si>
  <si>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</si>
  <si>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</si>
  <si>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</si>
  <si>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</si>
  <si>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</si>
  <si>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</si>
  <si>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</si>
  <si>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</si>
  <si>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</si>
  <si>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</si>
  <si>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</si>
  <si>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</si>
  <si>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</si>
  <si>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</si>
  <si>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</si>
  <si>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</si>
  <si>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</si>
  <si>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</si>
  <si>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</si>
  <si>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</si>
  <si>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</si>
  <si>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</si>
  <si>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</si>
  <si>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</si>
  <si>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</si>
  <si>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</si>
  <si>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</si>
  <si>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</si>
  <si>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</si>
  <si>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</si>
  <si>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</si>
  <si>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</si>
  <si>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</si>
  <si>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</si>
  <si>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</si>
  <si>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</si>
  <si>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</si>
  <si>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</si>
  <si>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</si>
  <si>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</si>
  <si>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</si>
  <si>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</si>
  <si>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</si>
  <si>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</si>
  <si>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</si>
  <si>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</si>
  <si>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</si>
  <si>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</si>
  <si>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</si>
  <si>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</si>
  <si>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</si>
  <si>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</si>
  <si>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</si>
  <si>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</si>
  <si>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</si>
  <si>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</si>
  <si>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</si>
  <si>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</si>
  <si>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</si>
  <si>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</si>
  <si>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</si>
  <si>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</si>
  <si>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</si>
  <si>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</si>
  <si>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</si>
  <si>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</si>
  <si>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</si>
  <si>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</si>
  <si>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</si>
  <si>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</si>
  <si>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</si>
  <si>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</si>
  <si>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</si>
  <si>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</si>
  <si>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</si>
  <si>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</si>
  <si>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</si>
  <si>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</si>
  <si>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</si>
  <si>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</si>
  <si>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</si>
  <si>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</si>
  <si>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</si>
  <si>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</si>
  <si>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</si>
  <si>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</si>
  <si>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</si>
  <si>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</si>
  <si>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</si>
  <si>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</si>
  <si>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</si>
  <si>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</si>
  <si>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</si>
  <si>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</si>
  <si>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</si>
  <si>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</si>
  <si>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</si>
  <si>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</si>
  <si>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</si>
  <si>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</si>
  <si>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</si>
  <si>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</si>
  <si>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</si>
  <si>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</si>
  <si>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</si>
  <si>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</si>
  <si>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</si>
  <si>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</si>
  <si>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</si>
  <si>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</si>
  <si>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</si>
  <si>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</si>
  <si>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</si>
  <si>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</si>
  <si>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</si>
  <si>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</si>
  <si>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</si>
  <si>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</si>
  <si>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</si>
  <si>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</si>
  <si>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</si>
  <si>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</si>
  <si>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</si>
  <si>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</si>
  <si>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</si>
  <si>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</si>
  <si>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</si>
  <si>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</si>
  <si>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</si>
  <si>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</si>
  <si>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</si>
  <si>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</si>
  <si>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</si>
  <si>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</si>
  <si>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</si>
  <si>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</si>
  <si>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</si>
  <si>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</si>
  <si>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</si>
  <si>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</si>
  <si>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</si>
  <si>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</si>
  <si>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</si>
  <si>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</si>
  <si>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</si>
  <si>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</si>
  <si>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</si>
  <si>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</si>
  <si>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</si>
  <si>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</si>
  <si>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</si>
  <si>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</si>
  <si>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</si>
  <si>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</si>
  <si>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</si>
  <si>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</si>
  <si>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</si>
  <si>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</si>
  <si>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</si>
  <si>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</si>
  <si>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</si>
  <si>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</si>
  <si>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</si>
  <si>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</si>
  <si>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</si>
  <si>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</si>
  <si>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</si>
  <si>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</si>
  <si>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</si>
  <si>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</si>
  <si>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</si>
  <si>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</si>
  <si>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</si>
  <si>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</si>
  <si>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</si>
  <si>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</si>
  <si>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</si>
  <si>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</si>
  <si>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</si>
  <si>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</si>
  <si>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</si>
  <si>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</si>
  <si>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</si>
  <si>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</si>
  <si>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</si>
  <si>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</si>
  <si>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</si>
  <si>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</si>
  <si>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</si>
  <si>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</si>
  <si>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</si>
  <si>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</si>
  <si>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</si>
  <si>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</si>
  <si>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</si>
  <si>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</si>
  <si>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</si>
  <si>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</si>
  <si>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</si>
  <si>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</si>
  <si>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</si>
  <si>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</si>
  <si>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</si>
  <si>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</si>
  <si>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</si>
  <si>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</si>
  <si>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</si>
  <si>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</si>
  <si>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</si>
  <si>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</si>
  <si>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</si>
  <si>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</si>
  <si>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</si>
  <si>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</si>
  <si>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</si>
  <si>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</si>
  <si>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</si>
  <si>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</si>
  <si>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</si>
  <si>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</si>
  <si>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</si>
  <si>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</si>
  <si>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</si>
  <si>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</si>
  <si>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</si>
  <si>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</si>
  <si>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</si>
  <si>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</si>
  <si>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</si>
  <si>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</si>
  <si>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</si>
  <si>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</si>
  <si>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</si>
  <si>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</si>
  <si>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</si>
  <si>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</si>
  <si>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</si>
  <si>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</si>
  <si>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</si>
  <si>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</si>
  <si>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</si>
  <si>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</si>
  <si>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</si>
  <si>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</si>
  <si>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</si>
  <si>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</si>
  <si>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</si>
  <si>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</si>
  <si>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</si>
  <si>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</si>
  <si>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</si>
  <si>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</si>
  <si>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</si>
  <si>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</si>
  <si>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</si>
  <si>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</si>
  <si>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</si>
  <si>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</si>
  <si>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</si>
  <si>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</si>
  <si>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</si>
  <si>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</si>
  <si>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</si>
  <si>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</si>
  <si>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</si>
  <si>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</si>
  <si>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</si>
  <si>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</si>
  <si>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</si>
  <si>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</si>
  <si>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</si>
  <si>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</si>
  <si>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</si>
  <si>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</si>
  <si>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</si>
  <si>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</si>
  <si>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</si>
  <si>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</si>
  <si>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</si>
  <si>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</si>
  <si>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</si>
  <si>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</si>
  <si>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</si>
  <si>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</si>
  <si>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</si>
  <si>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</si>
  <si>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</si>
  <si>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</si>
  <si>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</si>
  <si>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</si>
  <si>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</si>
  <si>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</si>
  <si>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</si>
  <si>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</si>
  <si>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</si>
  <si>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</si>
  <si>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</si>
  <si>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</si>
  <si>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</si>
  <si>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</si>
  <si>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</si>
  <si>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</si>
  <si>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</si>
  <si>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</si>
  <si>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</si>
  <si>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</si>
  <si>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</si>
  <si>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</si>
  <si>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</si>
  <si>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</si>
  <si>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</si>
  <si>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</si>
  <si>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</si>
  <si>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</si>
  <si>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</si>
  <si>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</si>
  <si>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</si>
  <si>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</si>
  <si>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</si>
  <si>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</si>
  <si>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</si>
  <si>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</si>
  <si>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</si>
  <si>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</si>
  <si>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</si>
  <si>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</si>
  <si>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</si>
  <si>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</si>
  <si>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</si>
  <si>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</si>
  <si>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</si>
  <si>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</si>
  <si>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</si>
  <si>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</si>
  <si>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</si>
  <si>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</si>
  <si>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</si>
  <si>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</si>
  <si>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</si>
  <si>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</si>
  <si>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</si>
  <si>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</si>
  <si>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</si>
  <si>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</si>
  <si>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</si>
  <si>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</si>
  <si>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</si>
  <si>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</si>
  <si>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</si>
  <si>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</si>
  <si>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</si>
  <si>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</si>
  <si>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</si>
  <si>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</si>
  <si>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</si>
  <si>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</si>
  <si>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</si>
  <si>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</si>
  <si>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</si>
  <si>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</si>
  <si>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</si>
  <si>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</si>
  <si>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</si>
  <si>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</si>
  <si>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</si>
  <si>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</si>
  <si>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</si>
  <si>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</si>
  <si>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</si>
  <si>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</si>
  <si>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</si>
  <si>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</si>
  <si>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</si>
  <si>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</si>
  <si>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</si>
  <si>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</si>
  <si>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</si>
  <si>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</si>
  <si>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</si>
  <si>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</si>
  <si>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</si>
  <si>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</si>
  <si>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</si>
  <si>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</si>
  <si>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</si>
  <si>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</si>
  <si>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</si>
  <si>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</si>
  <si>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</si>
  <si>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</si>
  <si>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</si>
  <si>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</si>
  <si>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</si>
  <si>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</si>
  <si>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</si>
  <si>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</si>
  <si>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</si>
  <si>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</si>
  <si>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</si>
  <si>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</si>
  <si>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</si>
  <si>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</si>
  <si>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</si>
  <si>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</si>
  <si>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</si>
  <si>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</si>
  <si>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</si>
  <si>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</si>
  <si>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</si>
  <si>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</si>
  <si>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</si>
  <si>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</si>
  <si>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</si>
  <si>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</si>
  <si>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</si>
  <si>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</si>
  <si>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</si>
  <si>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</si>
  <si>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</si>
  <si>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</si>
  <si>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</si>
  <si>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</si>
  <si>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</si>
  <si>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</si>
  <si>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</si>
  <si>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</si>
  <si>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</si>
  <si>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</si>
  <si>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</si>
  <si>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</si>
  <si>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</si>
  <si>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</si>
  <si>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</si>
  <si>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</si>
  <si>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</si>
  <si>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</si>
  <si>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</si>
  <si>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</si>
  <si>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</si>
  <si>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</si>
  <si>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</si>
  <si>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</si>
  <si>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</si>
  <si>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</si>
  <si>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</si>
  <si>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</si>
  <si>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</si>
  <si>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</si>
  <si>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</si>
  <si>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</si>
  <si>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</si>
  <si>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</si>
  <si>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</si>
  <si>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</si>
  <si>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</si>
  <si>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</si>
  <si>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</si>
  <si>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</si>
  <si>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</si>
  <si>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</si>
  <si>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</si>
  <si>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</si>
  <si>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</si>
  <si>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</si>
  <si>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</si>
  <si>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</si>
  <si>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</si>
  <si>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</si>
  <si>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</si>
  <si>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</si>
  <si>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</si>
  <si>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</si>
  <si>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</si>
  <si>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</si>
  <si>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</si>
  <si>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</si>
  <si>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</si>
  <si>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</si>
  <si>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</si>
  <si>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</si>
  <si>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</si>
  <si>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</si>
  <si>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</si>
  <si>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</si>
  <si>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</si>
  <si>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</si>
  <si>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</si>
  <si>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</si>
  <si>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</si>
  <si>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</si>
  <si>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</si>
  <si>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</si>
  <si>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</si>
  <si>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</si>
  <si>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</si>
  <si>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</si>
  <si>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</si>
  <si>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</si>
  <si>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</si>
  <si>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</si>
  <si>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</si>
  <si>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</si>
  <si>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</si>
  <si>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</si>
  <si>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</si>
  <si>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</si>
  <si>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</si>
  <si>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</si>
  <si>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</si>
  <si>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</si>
  <si>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</si>
  <si>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</si>
  <si>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</si>
  <si>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</si>
  <si>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</si>
  <si>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</si>
  <si>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</si>
  <si>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</si>
  <si>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</si>
  <si>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</si>
  <si>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</si>
  <si>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</si>
  <si>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</si>
  <si>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</si>
  <si>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</si>
  <si>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</si>
  <si>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</si>
  <si>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</si>
  <si>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</si>
  <si>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</si>
  <si>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</si>
  <si>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</si>
  <si>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</si>
  <si>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</si>
  <si>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</si>
  <si>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</si>
  <si>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</si>
  <si>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</si>
  <si>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</si>
  <si>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</si>
  <si>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</si>
  <si>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</si>
  <si>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</si>
  <si>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</si>
  <si>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</si>
  <si>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</si>
  <si>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</si>
  <si>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</si>
  <si>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</si>
  <si>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</si>
  <si>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</si>
  <si>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</si>
  <si>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</si>
  <si>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</si>
  <si>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</si>
  <si>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</si>
  <si>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</si>
  <si>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</si>
  <si>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</si>
  <si>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</si>
  <si>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</si>
  <si>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</si>
  <si>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</si>
  <si>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</si>
  <si>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</si>
  <si>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</si>
  <si>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</si>
  <si>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</si>
  <si>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</si>
  <si>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</si>
  <si>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</si>
  <si>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</si>
  <si>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</si>
  <si>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</si>
  <si>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</si>
  <si>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</si>
  <si>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</si>
  <si>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</si>
  <si>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</si>
  <si>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</si>
  <si>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</si>
  <si>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</si>
  <si>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</si>
  <si>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</si>
  <si>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</si>
  <si>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</si>
  <si>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</si>
  <si>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</si>
  <si>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</si>
  <si>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</si>
  <si>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</si>
  <si>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</si>
  <si>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</si>
  <si>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</si>
  <si>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</si>
  <si>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</si>
  <si>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</si>
  <si>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</si>
  <si>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</si>
  <si>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</si>
  <si>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</si>
  <si>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</si>
  <si>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</si>
  <si>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</si>
  <si>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</si>
  <si>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</si>
  <si>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</si>
  <si>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</si>
  <si>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</si>
  <si>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</si>
  <si>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</si>
  <si>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</si>
  <si>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</si>
  <si>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</si>
  <si>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</si>
  <si>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</si>
  <si>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</si>
  <si>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</si>
  <si>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</si>
  <si>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</si>
  <si>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</si>
  <si>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</si>
  <si>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</si>
  <si>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</si>
  <si>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</si>
  <si>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</si>
  <si>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</si>
  <si>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</si>
  <si>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</si>
  <si>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</si>
  <si>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</si>
  <si>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</si>
  <si>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</si>
  <si>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</si>
  <si>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</si>
  <si>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</si>
  <si>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</si>
  <si>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</si>
  <si>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</si>
  <si>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</si>
  <si>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</si>
  <si>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</si>
  <si>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</si>
  <si>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</si>
  <si>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</si>
  <si>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</si>
  <si>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</si>
  <si>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</si>
  <si>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</si>
  <si>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</si>
  <si>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</si>
  <si>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</si>
  <si>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</si>
  <si>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</si>
  <si>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</si>
  <si>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</si>
  <si>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</si>
  <si>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</si>
  <si>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</si>
  <si>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</si>
  <si>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</si>
  <si>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</si>
  <si>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</si>
  <si>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</si>
  <si>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</si>
  <si>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</si>
  <si>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</si>
  <si>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</si>
  <si>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</si>
  <si>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</si>
  <si>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</si>
  <si>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</si>
  <si>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</si>
  <si>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</si>
  <si>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</si>
  <si>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</si>
  <si>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</si>
  <si>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</si>
  <si>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</si>
  <si>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</si>
  <si>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</si>
  <si>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</si>
  <si>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</si>
  <si>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</si>
  <si>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</si>
  <si>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</si>
  <si>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</si>
  <si>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</si>
  <si>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</si>
  <si>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</si>
  <si>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</si>
  <si>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</si>
  <si>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</si>
  <si>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</si>
  <si>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</si>
  <si>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</si>
  <si>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</si>
  <si>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</si>
  <si>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</si>
  <si>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</si>
  <si>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</si>
  <si>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</si>
  <si>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</si>
  <si>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</si>
  <si>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</si>
  <si>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</si>
  <si>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</si>
  <si>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</si>
  <si>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</si>
  <si>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</si>
  <si>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</si>
  <si>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</si>
  <si>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</si>
  <si>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</si>
  <si>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</si>
  <si>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</si>
  <si>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</si>
  <si>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</si>
  <si>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</si>
  <si>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</si>
  <si>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</si>
  <si>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</si>
  <si>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</si>
  <si>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</si>
  <si>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</si>
  <si>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</si>
  <si>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</si>
  <si>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</si>
  <si>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</si>
  <si>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</si>
  <si>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</si>
  <si>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</si>
  <si>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</si>
  <si>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</si>
  <si>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</si>
  <si>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</si>
  <si>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</si>
  <si>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</si>
  <si>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</si>
  <si>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</si>
  <si>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</si>
  <si>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</si>
  <si>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</si>
  <si>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</si>
  <si>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</si>
  <si>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</si>
  <si>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</si>
  <si>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</si>
  <si>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</si>
  <si>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</si>
  <si>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</si>
  <si>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</si>
  <si>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</si>
  <si>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</si>
  <si>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</si>
  <si>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</si>
  <si>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</si>
  <si>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</si>
  <si>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</si>
  <si>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</si>
  <si>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</si>
  <si>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</si>
  <si>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</si>
  <si>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</si>
  <si>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</si>
  <si>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</si>
  <si>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</si>
  <si>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</si>
  <si>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</si>
  <si>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</si>
  <si>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</si>
  <si>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</si>
  <si>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</si>
  <si>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</si>
  <si>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</si>
  <si>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</si>
  <si>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</si>
  <si>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</si>
  <si>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</si>
  <si>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</si>
  <si>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</si>
  <si>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</si>
  <si>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</si>
  <si>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</si>
  <si>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</si>
  <si>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</si>
  <si>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</si>
  <si>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</si>
  <si>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</si>
  <si>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</si>
  <si>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</si>
  <si>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</si>
  <si>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</si>
  <si>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</si>
  <si>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</si>
  <si>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</si>
  <si>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</si>
  <si>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</si>
  <si>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</si>
  <si>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</si>
  <si>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</si>
  <si>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</si>
  <si>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</si>
  <si>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</si>
  <si>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</si>
  <si>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</si>
  <si>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</si>
  <si>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</si>
  <si>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</si>
  <si>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</si>
  <si>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</si>
  <si>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</si>
  <si>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</si>
  <si>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</si>
  <si>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</si>
  <si>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</si>
  <si>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</si>
  <si>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</si>
  <si>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</si>
  <si>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</si>
  <si>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</si>
  <si>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</si>
  <si>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</si>
  <si>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</si>
  <si>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</si>
  <si>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</si>
  <si>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</si>
  <si>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</si>
  <si>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</si>
  <si>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</si>
  <si>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</si>
  <si>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</si>
  <si>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</si>
  <si>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</si>
  <si>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</si>
  <si>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</si>
  <si>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</si>
  <si>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</si>
  <si>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</si>
  <si>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</si>
  <si>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</si>
  <si>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</si>
  <si>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</si>
  <si>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</si>
  <si>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</si>
  <si>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</si>
  <si>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</si>
  <si>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</si>
  <si>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</si>
  <si>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</si>
  <si>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</si>
  <si>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</si>
  <si>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</si>
  <si>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</si>
  <si>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</si>
  <si>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</si>
  <si>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</si>
  <si>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</si>
  <si>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</si>
  <si>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</si>
  <si>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</si>
  <si>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</si>
  <si>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</si>
  <si>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</si>
  <si>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</si>
  <si>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</si>
  <si>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</si>
  <si>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</si>
  <si>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</si>
  <si>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</si>
  <si>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</si>
  <si>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</si>
  <si>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</si>
  <si>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</si>
  <si>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</si>
  <si>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</si>
  <si>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</si>
  <si>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</si>
  <si>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</si>
  <si>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</si>
  <si>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</si>
  <si>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</si>
  <si>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</si>
  <si>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</si>
  <si>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</si>
  <si>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</si>
  <si>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</si>
  <si>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</si>
  <si>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</si>
  <si>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</si>
  <si>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</si>
  <si>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</si>
  <si>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</si>
  <si>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</si>
  <si>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</si>
  <si>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</si>
  <si>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</si>
  <si>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</si>
  <si>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</si>
  <si>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</si>
  <si>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</si>
  <si>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</si>
  <si>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</si>
  <si>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</si>
  <si>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</si>
  <si>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</si>
  <si>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</si>
  <si>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</si>
  <si>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</si>
  <si>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</si>
  <si>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</si>
  <si>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</si>
  <si>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</si>
  <si>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</si>
  <si>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</si>
  <si>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</si>
  <si>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</si>
  <si>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</si>
  <si>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</si>
  <si>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</si>
  <si>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</si>
  <si>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</si>
  <si>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</si>
  <si>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</si>
  <si>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</si>
  <si>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</si>
  <si>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</si>
  <si>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</si>
  <si>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</si>
  <si>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</si>
  <si>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</si>
  <si>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</si>
  <si>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</si>
  <si>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</si>
  <si>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</si>
  <si>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</si>
  <si>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</si>
  <si>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</si>
  <si>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</si>
  <si>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</si>
  <si>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</si>
  <si>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</si>
  <si>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</si>
  <si>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</si>
  <si>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</si>
  <si>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</si>
  <si>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</si>
  <si>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</si>
  <si>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</si>
  <si>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</si>
  <si>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</si>
  <si>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</si>
  <si>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</si>
  <si>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</si>
  <si>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</si>
  <si>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</si>
  <si>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</si>
  <si>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</si>
  <si>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</si>
  <si>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</si>
  <si>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</si>
  <si>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</si>
  <si>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</si>
  <si>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</si>
  <si>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</si>
  <si>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</si>
  <si>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</si>
  <si>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</si>
  <si>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</si>
  <si>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</si>
  <si>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</si>
  <si>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</si>
  <si>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</si>
  <si>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</si>
  <si>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</si>
  <si>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</si>
  <si>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</si>
  <si>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</si>
  <si>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</si>
  <si>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</si>
  <si>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</si>
  <si>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</si>
  <si>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</si>
  <si>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</si>
  <si>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</si>
  <si>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</si>
  <si>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</si>
  <si>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</si>
  <si>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</si>
  <si>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</si>
  <si>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</si>
  <si>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</si>
  <si>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</si>
  <si>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</si>
  <si>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</si>
  <si>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</si>
  <si>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</si>
  <si>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</si>
  <si>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</si>
  <si>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</si>
  <si>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</si>
  <si>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</si>
  <si>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</si>
  <si>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</si>
  <si>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</si>
  <si>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</si>
  <si>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</si>
  <si>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</si>
  <si>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</si>
  <si>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</si>
  <si>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</si>
  <si>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</si>
  <si>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</si>
  <si>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</si>
  <si>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</si>
  <si>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</si>
  <si>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</si>
  <si>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</si>
  <si>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</si>
  <si>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</si>
  <si>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</si>
  <si>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</si>
  <si>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</si>
  <si>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</si>
  <si>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</si>
  <si>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</si>
  <si>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</si>
  <si>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</si>
  <si>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</si>
  <si>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</si>
  <si>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</si>
  <si>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</si>
  <si>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</si>
  <si>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</si>
  <si>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</si>
  <si>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</si>
  <si>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</si>
  <si>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</si>
  <si>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</si>
  <si>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</si>
  <si>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</si>
  <si>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</si>
  <si>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</si>
  <si>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</si>
  <si>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</si>
  <si>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</si>
  <si>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</si>
  <si>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</si>
  <si>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</si>
  <si>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</si>
  <si>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</si>
  <si>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</si>
  <si>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</si>
  <si>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</si>
  <si>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</si>
  <si>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</si>
  <si>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</si>
  <si>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</si>
  <si>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</si>
  <si>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</si>
  <si>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</si>
  <si>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</si>
  <si>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</si>
  <si>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</si>
  <si>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</si>
  <si>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</si>
  <si>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</si>
  <si>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</si>
  <si>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</si>
  <si>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</si>
  <si>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</si>
  <si>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</si>
  <si>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</si>
  <si>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</si>
  <si>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</si>
  <si>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</si>
  <si>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</si>
  <si>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</si>
  <si>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</si>
  <si>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</si>
  <si>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</si>
  <si>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</si>
  <si>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</si>
  <si>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</si>
  <si>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</si>
  <si>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</si>
  <si>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</si>
  <si>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</si>
  <si>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</si>
  <si>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</si>
  <si>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</si>
  <si>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</si>
  <si>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</si>
  <si>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</si>
  <si>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</si>
  <si>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</si>
  <si>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</si>
  <si>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</si>
  <si>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</si>
  <si>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</si>
  <si>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</si>
  <si>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</si>
  <si>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</si>
  <si>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</si>
  <si>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</si>
  <si>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</si>
  <si>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</si>
  <si>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</si>
  <si>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</si>
  <si>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</si>
  <si>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</si>
  <si>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</si>
  <si>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</si>
  <si>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</si>
  <si>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</si>
  <si>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</si>
  <si>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</si>
  <si>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</si>
  <si>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</si>
  <si>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</si>
  <si>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</si>
  <si>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</si>
  <si>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</si>
  <si>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</si>
  <si>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</si>
  <si>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</si>
  <si>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</si>
  <si>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</si>
  <si>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</si>
  <si>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</si>
  <si>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</si>
  <si>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</si>
  <si>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</si>
  <si>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</si>
  <si>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</si>
  <si>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</si>
  <si>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</si>
  <si>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</si>
  <si>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</si>
  <si>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</si>
  <si>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</si>
  <si>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</si>
  <si>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</si>
  <si>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</si>
  <si>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</si>
  <si>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</si>
  <si>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</si>
  <si>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</si>
  <si>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</si>
  <si>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</si>
  <si>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</si>
  <si>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</si>
  <si>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</si>
  <si>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</si>
  <si>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</si>
  <si>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</si>
  <si>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</si>
  <si>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</si>
  <si>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</si>
  <si>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</si>
  <si>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</si>
  <si>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</si>
  <si>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</si>
  <si>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</si>
  <si>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</si>
  <si>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</si>
  <si>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</si>
  <si>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</si>
  <si>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</si>
  <si>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</si>
  <si>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</si>
  <si>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</si>
  <si>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</si>
  <si>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</si>
  <si>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</si>
  <si>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</si>
  <si>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</si>
  <si>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</si>
  <si>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</si>
  <si>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</si>
  <si>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</si>
  <si>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</si>
  <si>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</si>
  <si>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</si>
  <si>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</si>
  <si>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</si>
  <si>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</si>
  <si>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</si>
  <si>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</si>
  <si>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</si>
  <si>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</si>
  <si>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</si>
  <si>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</si>
  <si>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</si>
  <si>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</si>
  <si>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</si>
  <si>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</si>
  <si>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</si>
  <si>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</si>
  <si>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</si>
  <si>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</si>
  <si>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</si>
  <si>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</si>
  <si>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</si>
  <si>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</si>
  <si>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</si>
  <si>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</si>
  <si>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</si>
  <si>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</si>
  <si>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</si>
  <si>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</si>
  <si>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</si>
  <si>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</si>
  <si>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</si>
  <si>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</si>
  <si>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</si>
  <si>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</si>
  <si>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</si>
  <si>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</si>
  <si>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</si>
  <si>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</si>
  <si>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</si>
  <si>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</si>
  <si>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</si>
  <si>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</si>
  <si>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</si>
  <si>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</si>
  <si>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</si>
  <si>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</si>
  <si>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</si>
  <si>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</si>
  <si>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</si>
  <si>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</si>
  <si>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</si>
  <si>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</si>
  <si>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</si>
  <si>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</si>
  <si>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</si>
  <si>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</si>
  <si>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</si>
  <si>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</si>
  <si>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</si>
  <si>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</si>
  <si>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</si>
  <si>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</si>
  <si>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</si>
  <si>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</si>
  <si>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</si>
  <si>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</si>
  <si>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</si>
  <si>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</si>
  <si>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</si>
  <si>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</si>
  <si>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</si>
  <si>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</si>
  <si>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</si>
  <si>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</si>
  <si>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</si>
  <si>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</si>
  <si>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</si>
  <si>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</si>
  <si>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</si>
  <si>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</si>
  <si>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</si>
  <si>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</si>
  <si>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</si>
  <si>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</si>
  <si>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</si>
  <si>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</si>
  <si>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</si>
  <si>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</si>
  <si>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</si>
  <si>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</si>
  <si>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</si>
  <si>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</si>
  <si>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</si>
  <si>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</si>
  <si>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</si>
  <si>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</si>
  <si>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</si>
  <si>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</si>
  <si>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</si>
  <si>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</si>
  <si>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</si>
  <si>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</si>
  <si>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</si>
  <si>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</si>
  <si>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</si>
  <si>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</si>
  <si>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</si>
  <si>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</si>
  <si>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</si>
  <si>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</si>
  <si>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</si>
  <si>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</si>
  <si>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</si>
  <si>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</si>
  <si>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</si>
  <si>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</si>
  <si>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</si>
  <si>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</si>
  <si>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</si>
  <si>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</si>
  <si>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</si>
  <si>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</si>
  <si>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</si>
  <si>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</si>
  <si>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</si>
  <si>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</si>
  <si>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</si>
  <si>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</si>
  <si>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</si>
  <si>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</si>
  <si>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</si>
  <si>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</si>
  <si>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</si>
  <si>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</si>
  <si>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</si>
  <si>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</si>
  <si>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</si>
  <si>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</si>
  <si>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</si>
  <si>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</si>
  <si>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</si>
  <si>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</si>
  <si>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</si>
  <si>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</si>
  <si>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</si>
  <si>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</si>
  <si>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</si>
  <si>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</si>
  <si>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</si>
  <si>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</si>
  <si>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</si>
  <si>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</si>
  <si>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</si>
  <si>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</si>
  <si>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</si>
  <si>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</si>
  <si>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</si>
  <si>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</si>
  <si>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</si>
  <si>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</si>
  <si>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</si>
  <si>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</si>
  <si>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</si>
  <si>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</si>
  <si>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</si>
  <si>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</si>
  <si>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</si>
  <si>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</si>
  <si>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</si>
  <si>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</si>
  <si>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</si>
  <si>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</si>
  <si>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</si>
  <si>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</si>
  <si>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</si>
  <si>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</si>
  <si>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</si>
  <si>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</si>
  <si>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</si>
  <si>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</si>
  <si>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</si>
  <si>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</si>
  <si>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</si>
  <si>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</si>
  <si>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</si>
  <si>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</si>
  <si>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</si>
  <si>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</si>
  <si>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</si>
  <si>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</si>
  <si>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</si>
  <si>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</si>
  <si>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</si>
  <si>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</si>
  <si>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</si>
  <si>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</si>
  <si>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</si>
  <si>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</si>
  <si>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</si>
  <si>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</si>
  <si>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</si>
  <si>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</si>
  <si>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</si>
  <si>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</si>
  <si>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</si>
  <si>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</si>
  <si>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</si>
  <si>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</si>
  <si>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</si>
  <si>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</si>
  <si>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</si>
  <si>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</si>
  <si>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</si>
  <si>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</si>
  <si>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</si>
  <si>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</si>
  <si>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</si>
  <si>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</si>
  <si>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</si>
  <si>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</si>
  <si>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</si>
  <si>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</si>
  <si>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</si>
  <si>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</si>
  <si>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</si>
  <si>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</si>
  <si>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</si>
  <si>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</si>
  <si>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</si>
  <si>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</si>
  <si>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</si>
  <si>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</si>
  <si>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</si>
  <si>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</si>
  <si>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</si>
  <si>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</si>
  <si>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</si>
  <si>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</si>
  <si>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</si>
  <si>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</si>
  <si>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</si>
  <si>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</si>
  <si>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</si>
  <si>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</si>
  <si>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</si>
  <si>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</si>
  <si>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</si>
  <si>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</si>
  <si>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</si>
  <si>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</si>
  <si>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</si>
  <si>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</si>
  <si>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</si>
  <si>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</si>
  <si>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</si>
  <si>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</si>
  <si>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</si>
  <si>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</si>
  <si>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</si>
  <si>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</si>
  <si>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</si>
  <si>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</si>
  <si>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</si>
  <si>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</si>
  <si>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</si>
  <si>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</si>
  <si>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</si>
  <si>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</si>
  <si>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</si>
  <si>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</si>
  <si>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</si>
  <si>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</si>
  <si>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</si>
  <si>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</si>
  <si>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</si>
  <si>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</si>
  <si>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</si>
  <si>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</si>
  <si>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</si>
  <si>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</si>
  <si>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</si>
  <si>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</si>
  <si>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</si>
  <si>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</si>
  <si>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</si>
  <si>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</si>
  <si>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</si>
  <si>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</si>
  <si>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</si>
  <si>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</si>
  <si>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</si>
  <si>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</si>
  <si>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</si>
  <si>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</si>
  <si>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</si>
  <si>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</si>
  <si>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</si>
  <si>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</si>
  <si>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</si>
  <si>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</si>
  <si>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</si>
  <si>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</si>
  <si>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</si>
  <si>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</si>
  <si>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</si>
  <si>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</si>
  <si>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</si>
  <si>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</si>
  <si>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</si>
  <si>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</si>
  <si>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</si>
  <si>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</si>
  <si>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</si>
  <si>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</si>
  <si>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</si>
  <si>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</si>
  <si>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</si>
  <si>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</si>
  <si>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</si>
  <si>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</si>
  <si>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</si>
  <si>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</si>
  <si>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</si>
  <si>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</si>
  <si>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</si>
  <si>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</si>
  <si>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</si>
  <si>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</si>
  <si>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</si>
  <si>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</si>
  <si>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</si>
  <si>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</si>
  <si>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</si>
  <si>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</si>
  <si>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</si>
  <si>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</si>
  <si>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</si>
  <si>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</si>
  <si>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</si>
  <si>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</si>
  <si>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</si>
  <si>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</si>
  <si>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</si>
  <si>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</si>
  <si>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</si>
  <si>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</si>
  <si>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</si>
  <si>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</si>
  <si>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</si>
  <si>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</si>
  <si>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</si>
  <si>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</si>
  <si>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</si>
  <si>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</si>
  <si>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</si>
  <si>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</si>
  <si>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</si>
  <si>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</si>
  <si>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</si>
  <si>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</si>
  <si>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</si>
  <si>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</si>
  <si>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</si>
  <si>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</si>
  <si>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</si>
  <si>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</si>
  <si>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</si>
  <si>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</si>
  <si>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</si>
  <si>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</si>
  <si>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</si>
  <si>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</si>
  <si>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</si>
  <si>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</si>
  <si>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</si>
  <si>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</si>
  <si>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</si>
  <si>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</si>
  <si>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</si>
  <si>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</si>
  <si>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</si>
  <si>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</si>
  <si>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</si>
  <si>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</si>
  <si>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</si>
  <si>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</si>
  <si>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</si>
  <si>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</si>
  <si>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</si>
  <si>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</si>
  <si>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</si>
  <si>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</si>
  <si>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</si>
  <si>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</si>
  <si>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</si>
  <si>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</si>
  <si>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</si>
  <si>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</si>
  <si>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</si>
  <si>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</si>
  <si>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</si>
  <si>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</si>
  <si>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</si>
  <si>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</si>
  <si>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</si>
  <si>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</si>
  <si>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</si>
  <si>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</si>
  <si>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</si>
  <si>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</si>
  <si>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</si>
  <si>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</si>
  <si>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</si>
  <si>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</si>
  <si>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</si>
  <si>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</si>
  <si>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</si>
  <si>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</si>
  <si>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</si>
  <si>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</si>
  <si>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</si>
  <si>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</si>
  <si>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</si>
  <si>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</si>
  <si>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</si>
  <si>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</si>
  <si>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</si>
  <si>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</si>
  <si>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</si>
  <si>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</si>
  <si>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</si>
  <si>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</si>
  <si>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</si>
  <si>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</si>
  <si>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</si>
  <si>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</si>
  <si>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</si>
  <si>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</si>
  <si>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</si>
  <si>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</si>
  <si>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</si>
  <si>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</si>
  <si>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</si>
  <si>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</si>
  <si>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</si>
  <si>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</si>
  <si>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</si>
  <si>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</si>
  <si>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</si>
  <si>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</si>
  <si>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</si>
  <si>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</si>
  <si>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</si>
  <si>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</si>
  <si>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</si>
  <si>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</si>
  <si>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</si>
  <si>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</si>
  <si>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</si>
  <si>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</si>
  <si>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</si>
  <si>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</si>
  <si>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</si>
  <si>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</si>
  <si>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</si>
  <si>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</si>
  <si>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</si>
  <si>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</si>
  <si>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</si>
  <si>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</si>
  <si>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</si>
  <si>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</si>
  <si>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</si>
  <si>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</si>
  <si>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</si>
  <si>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</si>
  <si>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</si>
  <si>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</si>
  <si>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</si>
  <si>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</si>
  <si>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</si>
  <si>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</si>
  <si>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</si>
  <si>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</si>
  <si>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</si>
  <si>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</si>
  <si>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</si>
  <si>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</si>
  <si>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</si>
  <si>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</si>
  <si>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</si>
  <si>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</si>
  <si>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</si>
  <si>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</si>
  <si>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</si>
  <si>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</si>
  <si>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</si>
  <si>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</si>
  <si>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</si>
  <si>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</si>
  <si>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</si>
  <si>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</si>
  <si>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</si>
  <si>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</si>
  <si>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</si>
  <si>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</si>
  <si>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</si>
  <si>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</si>
  <si>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</si>
  <si>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</si>
  <si>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</si>
  <si>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</si>
  <si>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</si>
  <si>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</si>
  <si>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</si>
  <si>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</si>
  <si>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</si>
  <si>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</si>
  <si>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</si>
  <si>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</si>
  <si>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</si>
  <si>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</si>
  <si>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</si>
  <si>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</si>
  <si>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</si>
  <si>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</si>
  <si>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</si>
  <si>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</si>
  <si>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</si>
  <si>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</si>
  <si>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</si>
  <si>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</si>
  <si>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</si>
  <si>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</si>
  <si>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</si>
  <si>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</si>
  <si>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</si>
  <si>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</si>
  <si>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</si>
  <si>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</si>
  <si>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</si>
  <si>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</si>
  <si>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</si>
  <si>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</si>
  <si>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</si>
  <si>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</si>
  <si>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</si>
  <si>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</si>
  <si>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</si>
  <si>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</si>
  <si>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</si>
  <si>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</si>
  <si>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</si>
  <si>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</si>
  <si>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</si>
  <si>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</si>
  <si>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</si>
  <si>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</si>
  <si>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</si>
  <si>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</si>
  <si>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</si>
  <si>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</si>
  <si>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</si>
  <si>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</si>
  <si>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</si>
  <si>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</si>
  <si>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</si>
  <si>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</si>
  <si>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</si>
  <si>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</si>
  <si>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</si>
  <si>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</si>
  <si>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</si>
  <si>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</si>
  <si>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</si>
  <si>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</si>
  <si>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</si>
  <si>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</si>
  <si>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</si>
  <si>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</si>
  <si>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</si>
  <si>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</si>
  <si>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</si>
  <si>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</si>
  <si>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</si>
  <si>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</si>
  <si>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</si>
  <si>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</si>
  <si>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</si>
  <si>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</si>
  <si>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</si>
  <si>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</si>
  <si>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</si>
  <si>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</si>
  <si>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</si>
  <si>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</si>
  <si>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</si>
  <si>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</si>
  <si>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</si>
  <si>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</si>
  <si>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</si>
  <si>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</si>
  <si>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</si>
  <si>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</si>
  <si>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</si>
  <si>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</si>
  <si>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</si>
  <si>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</si>
  <si>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</si>
  <si>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</si>
  <si>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</si>
  <si>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</si>
  <si>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</si>
  <si>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</si>
  <si>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</si>
  <si>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</si>
  <si>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</si>
  <si>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</si>
  <si>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</si>
  <si>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</si>
  <si>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</si>
  <si>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</si>
  <si>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</si>
  <si>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</si>
  <si>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</si>
  <si>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</si>
  <si>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</si>
  <si>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</si>
  <si>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</si>
  <si>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</si>
  <si>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</si>
  <si>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</si>
  <si>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</si>
  <si>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</si>
  <si>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</si>
  <si>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</si>
  <si>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</si>
  <si>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</si>
  <si>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</si>
  <si>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</si>
  <si>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</si>
  <si>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</si>
  <si>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</si>
  <si>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</si>
  <si>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</si>
  <si>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</si>
  <si>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</si>
  <si>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</si>
  <si>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</si>
  <si>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</si>
  <si>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</si>
  <si>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</si>
  <si>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</si>
  <si>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</si>
  <si>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</si>
  <si>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</si>
  <si>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</si>
  <si>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</si>
  <si>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</si>
  <si>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</si>
  <si>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</si>
  <si>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</si>
  <si>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</si>
  <si>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</si>
  <si>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</si>
  <si>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</si>
  <si>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</si>
  <si>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</si>
  <si>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</si>
  <si>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</si>
  <si>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</si>
  <si>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</si>
  <si>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</si>
  <si>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</si>
  <si>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</si>
  <si>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</si>
  <si>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</si>
  <si>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</si>
  <si>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</si>
  <si>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</si>
  <si>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</si>
  <si>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</si>
  <si>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</si>
  <si>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</si>
  <si>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</si>
  <si>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</si>
  <si>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</si>
  <si>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</si>
  <si>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</si>
  <si>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</si>
  <si>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</si>
  <si>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</si>
  <si>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</si>
  <si>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</si>
  <si>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</si>
  <si>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</si>
  <si>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</si>
  <si>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</si>
  <si>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</si>
  <si>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</si>
  <si>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</si>
  <si>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</si>
  <si>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</si>
  <si>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</si>
  <si>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</si>
  <si>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</si>
  <si>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</si>
  <si>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</si>
  <si>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</si>
  <si>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</si>
  <si>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</si>
  <si>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</si>
  <si>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</si>
  <si>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</si>
  <si>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</si>
  <si>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</si>
  <si>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</si>
  <si>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</si>
  <si>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</si>
  <si>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</si>
  <si>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</si>
  <si>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</si>
  <si>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</si>
  <si>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</si>
  <si>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</si>
  <si>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</si>
  <si>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</si>
  <si>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</si>
  <si>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</si>
  <si>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</si>
  <si>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</si>
  <si>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</si>
  <si>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</si>
  <si>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</si>
  <si>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</si>
  <si>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</si>
  <si>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</si>
  <si>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</si>
  <si>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</si>
  <si>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</si>
  <si>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</si>
  <si>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</si>
  <si>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</si>
  <si>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</si>
  <si>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</si>
  <si>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</si>
  <si>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</si>
  <si>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</si>
  <si>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</si>
  <si>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</si>
  <si>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</si>
  <si>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</si>
  <si>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</si>
  <si>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</si>
  <si>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</si>
  <si>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</si>
  <si>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</si>
  <si>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</si>
  <si>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</si>
  <si>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</si>
  <si>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</si>
  <si>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</si>
  <si>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</si>
  <si>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</si>
  <si>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</si>
  <si>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</si>
  <si>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</si>
  <si>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</si>
  <si>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</si>
  <si>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</si>
  <si>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</si>
  <si>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</si>
  <si>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</si>
  <si>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</si>
  <si>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</si>
  <si>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</si>
  <si>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</si>
  <si>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</si>
  <si>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</si>
  <si>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</si>
  <si>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</si>
  <si>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</si>
  <si>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</si>
  <si>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</si>
  <si>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</si>
  <si>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</si>
  <si>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</si>
  <si>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</si>
  <si>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</si>
  <si>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</si>
  <si>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</si>
  <si>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</si>
  <si>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</si>
  <si>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</si>
  <si>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</si>
  <si>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</si>
  <si>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</si>
  <si>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</si>
  <si>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</si>
  <si>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</si>
  <si>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</si>
  <si>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</si>
  <si>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</si>
  <si>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</si>
  <si>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</si>
  <si>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</si>
  <si>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</si>
  <si>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</si>
  <si>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</si>
  <si>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</si>
  <si>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</si>
  <si>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</si>
  <si>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</si>
  <si>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</si>
  <si>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</si>
  <si>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</si>
  <si>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</si>
  <si>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</si>
  <si>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</si>
  <si>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</si>
  <si>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</si>
  <si>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</si>
  <si>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</si>
  <si>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</si>
  <si>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</si>
  <si>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</si>
  <si>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</si>
  <si>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</si>
  <si>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</si>
  <si>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</si>
  <si>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</si>
  <si>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</si>
  <si>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</si>
  <si>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</si>
  <si>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</si>
  <si>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</si>
  <si>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</si>
  <si>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</si>
  <si>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</si>
  <si>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</si>
  <si>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</si>
  <si>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</si>
  <si>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</si>
  <si>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</si>
  <si>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</si>
  <si>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</si>
  <si>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</si>
  <si>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</si>
  <si>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</si>
  <si>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</si>
  <si>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</si>
  <si>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</si>
  <si>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</si>
  <si>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</si>
  <si>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</si>
  <si>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</si>
  <si>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</si>
  <si>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</si>
  <si>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</si>
  <si>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</si>
  <si>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</si>
  <si>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</si>
  <si>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</si>
  <si>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</si>
  <si>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</si>
  <si>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</si>
  <si>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</si>
  <si>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</si>
  <si>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</si>
  <si>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</si>
  <si>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</si>
  <si>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</si>
  <si>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</si>
  <si>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</si>
  <si>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</si>
  <si>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</si>
  <si>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</si>
  <si>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</si>
  <si>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</si>
  <si>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</si>
  <si>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</si>
  <si>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</si>
  <si>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</si>
  <si>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</si>
  <si>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</si>
  <si>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</si>
  <si>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</si>
  <si>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</si>
  <si>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</si>
  <si>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</si>
  <si>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</si>
  <si>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</si>
  <si>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</si>
  <si>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</si>
  <si>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</si>
  <si>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</si>
  <si>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</si>
  <si>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</si>
  <si>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</si>
  <si>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</si>
  <si>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</si>
  <si>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</si>
  <si>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</si>
  <si>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</si>
  <si>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</si>
  <si>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</si>
  <si>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</si>
  <si>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</si>
  <si>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</si>
  <si>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</si>
  <si>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</si>
  <si>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</si>
  <si>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</si>
  <si>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</si>
  <si>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</si>
  <si>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</si>
  <si>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</si>
  <si>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</si>
  <si>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</si>
  <si>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</si>
  <si>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</si>
  <si>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</si>
  <si>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</si>
  <si>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</si>
  <si>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</si>
  <si>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</si>
  <si>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</si>
  <si>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</si>
  <si>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</si>
  <si>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</si>
  <si>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</si>
  <si>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</si>
  <si>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</si>
  <si>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</si>
  <si>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</si>
  <si>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</si>
  <si>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</si>
  <si>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</si>
  <si>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</si>
  <si>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</si>
  <si>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</si>
  <si>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</si>
  <si>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</si>
  <si>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</si>
  <si>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</si>
  <si>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</si>
  <si>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</si>
  <si>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</si>
  <si>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</si>
  <si>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</si>
  <si>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</si>
  <si>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</si>
  <si>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</si>
  <si>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</si>
  <si>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</si>
  <si>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</si>
  <si>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</si>
  <si>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</si>
  <si>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</si>
  <si>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</si>
  <si>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</si>
  <si>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</si>
  <si>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</si>
  <si>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</si>
  <si>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</si>
  <si>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</si>
  <si>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</si>
  <si>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</si>
  <si>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</si>
  <si>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</si>
  <si>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</si>
  <si>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</si>
  <si>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</si>
  <si>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</si>
  <si>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</si>
  <si>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</si>
  <si>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</si>
  <si>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</si>
  <si>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</si>
  <si>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</si>
  <si>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</si>
  <si>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</si>
  <si>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</si>
  <si>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</si>
  <si>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</si>
  <si>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</si>
  <si>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</si>
  <si>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</si>
  <si>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</si>
  <si>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</si>
  <si>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</si>
  <si>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</si>
  <si>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</si>
  <si>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</si>
  <si>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</si>
  <si>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</si>
  <si>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</si>
  <si>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</si>
  <si>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</si>
  <si>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</si>
  <si>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</si>
  <si>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</si>
  <si>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</si>
  <si>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</si>
  <si>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</si>
  <si>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</si>
  <si>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</si>
  <si>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</si>
  <si>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</si>
  <si>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</si>
  <si>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</si>
  <si>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</si>
  <si>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</si>
  <si>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</si>
  <si>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</si>
  <si>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</si>
  <si>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</si>
  <si>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</si>
  <si>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</si>
  <si>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</si>
  <si>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</si>
  <si>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</si>
  <si>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</si>
  <si>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</si>
  <si>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</si>
  <si>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</si>
  <si>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</si>
  <si>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</si>
  <si>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</si>
  <si>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</si>
  <si>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</si>
  <si>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</si>
  <si>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</si>
  <si>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</si>
  <si>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</si>
  <si>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</si>
  <si>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</si>
  <si>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</si>
  <si>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</si>
  <si>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</si>
  <si>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</si>
  <si>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</si>
  <si>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</si>
  <si>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</si>
  <si>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</si>
  <si>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</si>
  <si>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</si>
  <si>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</si>
  <si>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</si>
  <si>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</si>
  <si>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</si>
  <si>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</si>
  <si>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</si>
  <si>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</si>
  <si>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</si>
  <si>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</si>
  <si>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</si>
  <si>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</si>
  <si>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</si>
  <si>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</si>
  <si>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</si>
  <si>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</si>
  <si>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</si>
  <si>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</si>
  <si>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</si>
  <si>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</si>
  <si>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</si>
  <si>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</si>
  <si>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</si>
  <si>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</si>
  <si>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</si>
  <si>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</si>
  <si>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</si>
  <si>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</si>
  <si>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</si>
  <si>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</si>
  <si>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</si>
  <si>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</si>
  <si>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</si>
  <si>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</si>
  <si>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</si>
  <si>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</si>
  <si>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</si>
  <si>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</si>
  <si>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</si>
  <si>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</si>
  <si>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</si>
  <si>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</si>
  <si>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</si>
  <si>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</si>
  <si>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</si>
  <si>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</si>
  <si>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</si>
  <si>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</si>
  <si>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</si>
  <si>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</si>
  <si>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</si>
  <si>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</si>
  <si>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</si>
  <si>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</si>
  <si>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</si>
  <si>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</si>
  <si>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</si>
  <si>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</si>
  <si>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</si>
  <si>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</si>
  <si>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</si>
  <si>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</si>
  <si>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</si>
  <si>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</si>
  <si>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</si>
  <si>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</si>
  <si>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</si>
  <si>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</si>
  <si>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</si>
  <si>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</si>
  <si>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</si>
  <si>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</si>
  <si>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</si>
  <si>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</si>
  <si>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</si>
  <si>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</si>
  <si>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</si>
  <si>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</si>
  <si>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</si>
  <si>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</si>
  <si>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</si>
  <si>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</si>
  <si>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</si>
  <si>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</si>
  <si>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</si>
  <si>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</si>
  <si>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</si>
  <si>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</si>
  <si>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</si>
  <si>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</si>
  <si>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</si>
  <si>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</si>
  <si>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</si>
  <si>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</si>
  <si>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</si>
  <si>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</si>
  <si>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</si>
  <si>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</si>
  <si>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</si>
  <si>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</si>
  <si>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</si>
  <si>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</si>
  <si>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</si>
  <si>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</si>
  <si>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</si>
  <si>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</si>
  <si>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</si>
  <si>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</si>
  <si>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</si>
  <si>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</si>
  <si>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</si>
  <si>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</si>
  <si>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</si>
  <si>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</si>
  <si>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</si>
  <si>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</si>
  <si>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</si>
  <si>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</si>
  <si>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</si>
  <si>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</si>
  <si>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</si>
  <si>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</si>
  <si>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</si>
  <si>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</si>
  <si>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</si>
  <si>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</si>
  <si>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</si>
  <si>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</si>
  <si>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</si>
  <si>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</si>
  <si>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</si>
  <si>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</si>
  <si>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</si>
  <si>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</si>
  <si>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</si>
  <si>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</si>
  <si>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</si>
  <si>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</si>
  <si>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</si>
  <si>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</si>
  <si>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</si>
  <si>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</si>
  <si>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</si>
  <si>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</si>
  <si>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</si>
  <si>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</si>
  <si>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</si>
  <si>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</si>
  <si>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</si>
  <si>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</si>
  <si>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</si>
  <si>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</si>
  <si>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</si>
  <si>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</si>
  <si>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</si>
  <si>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</si>
  <si>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</si>
  <si>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</si>
  <si>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</si>
  <si>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</si>
  <si>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</si>
  <si>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</si>
  <si>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</si>
  <si>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</si>
  <si>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</si>
  <si>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</si>
  <si>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</si>
  <si>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</si>
  <si>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</si>
  <si>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</si>
  <si>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</si>
  <si>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</si>
  <si>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</si>
  <si>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</si>
  <si>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</si>
  <si>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</si>
  <si>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</si>
  <si>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</si>
  <si>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</si>
  <si>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</si>
  <si>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</si>
  <si>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</si>
  <si>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</si>
  <si>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</si>
  <si>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</si>
  <si>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</si>
  <si>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</si>
  <si>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</si>
  <si>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</si>
  <si>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</si>
  <si>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</si>
  <si>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</si>
  <si>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</si>
  <si>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</si>
  <si>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</si>
  <si>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</si>
  <si>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</si>
  <si>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</si>
  <si>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</si>
  <si>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</si>
  <si>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</si>
  <si>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</si>
  <si>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</si>
  <si>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</si>
  <si>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</si>
  <si>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</si>
  <si>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</si>
  <si>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</si>
  <si>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</si>
  <si>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</si>
  <si>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</si>
  <si>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</si>
  <si>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</si>
  <si>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</si>
  <si>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</si>
  <si>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</si>
  <si>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</si>
  <si>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</si>
  <si>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</si>
  <si>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</si>
  <si>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</si>
  <si>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</si>
  <si>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</si>
  <si>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</si>
  <si>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</si>
  <si>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</si>
  <si>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</si>
  <si>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</si>
  <si>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</si>
  <si>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</si>
  <si>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</si>
  <si>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</si>
  <si>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</si>
  <si>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</si>
  <si>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</si>
  <si>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</si>
  <si>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</si>
  <si>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</si>
  <si>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</si>
  <si>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</si>
  <si>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</si>
  <si>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</si>
  <si>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</si>
  <si>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</si>
  <si>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</si>
  <si>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</si>
  <si>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</si>
  <si>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</si>
  <si>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</si>
  <si>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</si>
  <si>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</si>
  <si>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</si>
  <si>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</si>
  <si>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</si>
  <si>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</si>
  <si>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</si>
  <si>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</si>
  <si>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</si>
  <si>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</si>
  <si>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</si>
  <si>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</si>
  <si>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</si>
  <si>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</si>
  <si>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</si>
  <si>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</si>
  <si>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</si>
  <si>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</si>
  <si>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</si>
  <si>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</si>
  <si>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</si>
  <si>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</si>
  <si>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</si>
  <si>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</si>
  <si>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</si>
  <si>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</si>
  <si>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</si>
  <si>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</si>
  <si>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</si>
  <si>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</si>
  <si>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</si>
  <si>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</si>
  <si>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</si>
  <si>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</si>
  <si>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</si>
  <si>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</si>
  <si>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</si>
  <si>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</si>
  <si>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</si>
  <si>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</si>
  <si>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</si>
  <si>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</si>
  <si>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</si>
  <si>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</si>
  <si>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</si>
  <si>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</si>
  <si>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</si>
  <si>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</si>
  <si>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</si>
  <si>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</si>
  <si>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</si>
  <si>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</si>
  <si>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</si>
  <si>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</si>
  <si>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</si>
  <si>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</si>
  <si>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</si>
  <si>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</si>
  <si>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</si>
  <si>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</si>
  <si>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</si>
  <si>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</si>
  <si>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</si>
  <si>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</si>
  <si>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</si>
  <si>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</si>
  <si>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</si>
  <si>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</si>
  <si>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</si>
  <si>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</si>
  <si>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</si>
  <si>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</si>
  <si>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</si>
  <si>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</si>
  <si>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</si>
  <si>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</si>
  <si>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</si>
  <si>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</si>
  <si>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</si>
  <si>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</si>
  <si>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</si>
  <si>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</si>
  <si>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</si>
  <si>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</si>
  <si>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</si>
  <si>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</si>
  <si>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</si>
  <si>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</si>
  <si>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</si>
  <si>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</si>
  <si>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</si>
  <si>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</si>
  <si>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</si>
  <si>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</si>
  <si>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</si>
  <si>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</si>
  <si>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</si>
  <si>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</si>
  <si>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</si>
  <si>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</si>
  <si>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</si>
  <si>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</si>
  <si>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</si>
  <si>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</si>
  <si>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</si>
  <si>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</si>
  <si>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</si>
  <si>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</si>
  <si>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</si>
  <si>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</si>
  <si>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</si>
  <si>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</si>
  <si>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</si>
  <si>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</si>
  <si>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</si>
  <si>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</si>
  <si>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</si>
  <si>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</si>
  <si>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</si>
  <si>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</si>
  <si>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</si>
  <si>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</si>
  <si>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</si>
  <si>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</si>
  <si>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</si>
  <si>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</si>
  <si>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</si>
  <si>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</si>
  <si>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</si>
  <si>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</si>
  <si>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</si>
  <si>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</si>
  <si>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</si>
  <si>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</si>
  <si>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</si>
  <si>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</si>
  <si>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</si>
  <si>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</si>
  <si>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</si>
  <si>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</si>
  <si>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</si>
  <si>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</si>
  <si>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</si>
  <si>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</si>
  <si>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</si>
  <si>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</si>
  <si>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</si>
  <si>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</si>
  <si>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</si>
  <si>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</si>
  <si>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</si>
  <si>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</si>
  <si>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</si>
  <si>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</si>
  <si>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</si>
  <si>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</si>
  <si>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</si>
  <si>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</si>
  <si>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</si>
  <si>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</si>
  <si>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</si>
  <si>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</si>
  <si>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</si>
  <si>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</si>
  <si>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</si>
  <si>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</si>
  <si>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</si>
  <si>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</si>
  <si>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</si>
  <si>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</si>
  <si>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</si>
  <si>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</si>
  <si>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</si>
  <si>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</si>
  <si>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</si>
  <si>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</si>
  <si>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</si>
  <si>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</si>
  <si>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</si>
  <si>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</si>
  <si>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</si>
  <si>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</si>
  <si>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</si>
  <si>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</si>
  <si>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</si>
  <si>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</si>
  <si>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</si>
  <si>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</si>
  <si>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</si>
  <si>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</si>
  <si>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</si>
  <si>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</si>
  <si>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</si>
  <si>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</si>
  <si>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</si>
  <si>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</si>
  <si>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</si>
  <si>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</si>
  <si>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</si>
  <si>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</si>
  <si>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</si>
  <si>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</si>
  <si>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</si>
  <si>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</si>
  <si>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</si>
  <si>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</si>
  <si>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</si>
  <si>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</si>
  <si>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</si>
  <si>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</si>
  <si>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</si>
  <si>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</si>
  <si>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</si>
  <si>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</si>
  <si>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</si>
  <si>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</si>
  <si>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</si>
  <si>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</si>
  <si>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</si>
  <si>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</si>
  <si>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</si>
  <si>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</si>
  <si>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</si>
  <si>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</si>
  <si>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</si>
  <si>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</si>
  <si>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</si>
  <si>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</si>
  <si>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</si>
  <si>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</si>
  <si>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</si>
  <si>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</si>
  <si>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</si>
  <si>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</si>
  <si>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</si>
  <si>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</si>
  <si>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</si>
  <si>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</si>
  <si>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</si>
  <si>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</si>
  <si>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</si>
  <si>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</si>
  <si>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</si>
  <si>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</si>
  <si>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</si>
  <si>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</si>
  <si>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</si>
  <si>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</si>
  <si>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</si>
  <si>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</si>
  <si>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</si>
  <si>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</si>
  <si>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</si>
  <si>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</si>
  <si>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</si>
  <si>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</si>
  <si>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</si>
  <si>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</si>
  <si>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</si>
  <si>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</si>
  <si>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</si>
  <si>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</si>
  <si>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</si>
  <si>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</si>
  <si>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</si>
  <si>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</si>
  <si>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</si>
  <si>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</si>
  <si>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</si>
  <si>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</si>
  <si>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</si>
  <si>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</si>
  <si>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</si>
  <si>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</si>
  <si>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</si>
  <si>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</si>
  <si>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</si>
  <si>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</si>
  <si>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</si>
  <si>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</si>
  <si>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</si>
  <si>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</si>
  <si>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</si>
  <si>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</si>
  <si>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</si>
  <si>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</si>
  <si>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</si>
  <si>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</si>
  <si>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</si>
  <si>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</si>
  <si>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</si>
  <si>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</si>
  <si>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</si>
  <si>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</si>
  <si>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</si>
  <si>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</si>
  <si>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</si>
  <si>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</si>
  <si>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</si>
  <si>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</si>
  <si>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</si>
  <si>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</si>
  <si>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</si>
  <si>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</si>
  <si>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</si>
  <si>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</si>
  <si>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</si>
  <si>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</si>
  <si>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</si>
  <si>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</si>
  <si>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</si>
  <si>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</si>
  <si>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</si>
  <si>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</si>
  <si>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</si>
  <si>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</si>
  <si>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</si>
  <si>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</si>
  <si>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</si>
  <si>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</si>
  <si>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</si>
  <si>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</si>
  <si>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</si>
  <si>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</si>
  <si>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</si>
  <si>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</si>
  <si>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</si>
  <si>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</si>
  <si>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</si>
  <si>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</si>
  <si>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</si>
  <si>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</si>
  <si>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</si>
  <si>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</si>
  <si>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</si>
  <si>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</si>
  <si>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</si>
  <si>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</si>
  <si>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</si>
  <si>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</si>
  <si>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</si>
  <si>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</si>
  <si>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</si>
  <si>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</si>
  <si>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</si>
  <si>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</si>
  <si>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</si>
  <si>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</si>
  <si>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</si>
  <si>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</si>
  <si>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</si>
  <si>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</si>
  <si>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</si>
  <si>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</si>
  <si>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</si>
  <si>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</si>
  <si>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</si>
  <si>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</si>
  <si>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</si>
  <si>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</si>
  <si>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</si>
  <si>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</si>
  <si>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</si>
  <si>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</si>
  <si>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</si>
  <si>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</si>
  <si>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</si>
  <si>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</si>
  <si>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</si>
  <si>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</si>
  <si>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</si>
  <si>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</si>
  <si>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</si>
  <si>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</si>
  <si>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</si>
  <si>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</si>
  <si>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</si>
  <si>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</si>
  <si>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</si>
  <si>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</si>
  <si>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</si>
  <si>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</si>
  <si>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</si>
  <si>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</si>
  <si>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</si>
  <si>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</si>
  <si>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</si>
  <si>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</si>
  <si>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</si>
  <si>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</si>
  <si>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</si>
  <si>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</si>
  <si>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</si>
  <si>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</si>
  <si>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</si>
  <si>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</si>
  <si>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</si>
  <si>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</si>
  <si>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</si>
  <si>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</si>
  <si>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</si>
  <si>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</si>
  <si>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</si>
  <si>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</si>
  <si>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</si>
  <si>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</si>
  <si>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</si>
  <si>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</si>
  <si>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</si>
  <si>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</si>
  <si>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</si>
  <si>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</si>
  <si>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</si>
  <si>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</si>
  <si>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</si>
  <si>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</si>
  <si>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</si>
  <si>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</si>
  <si>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</si>
  <si>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</si>
  <si>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</si>
  <si>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</si>
  <si>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</si>
  <si>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</si>
  <si>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</si>
  <si>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</si>
  <si>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</si>
  <si>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</si>
  <si>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</si>
  <si>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</si>
  <si>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</si>
  <si>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</si>
  <si>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</si>
  <si>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</si>
  <si>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</si>
  <si>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</si>
  <si>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</si>
  <si>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</si>
  <si>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</si>
  <si>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</si>
  <si>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</si>
  <si>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</si>
  <si>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</si>
  <si>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</si>
  <si>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</si>
  <si>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</si>
  <si>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</si>
  <si>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</si>
  <si>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</si>
  <si>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</si>
  <si>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</si>
  <si>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</si>
  <si>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</si>
  <si>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</si>
  <si>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</si>
  <si>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</si>
  <si>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</si>
  <si>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</si>
  <si>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</si>
  <si>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</si>
  <si>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</si>
  <si>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</si>
  <si>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</si>
  <si>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</si>
  <si>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</si>
  <si>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</si>
  <si>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</si>
  <si>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</si>
  <si>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</si>
  <si>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</si>
  <si>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</si>
  <si>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</si>
  <si>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</si>
  <si>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</si>
  <si>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</si>
  <si>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</si>
  <si>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</si>
  <si>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</si>
  <si>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</si>
  <si>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</si>
  <si>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</si>
  <si>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</si>
  <si>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</si>
  <si>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</si>
  <si>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</si>
  <si>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</si>
  <si>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</si>
  <si>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</si>
  <si>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</si>
  <si>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</si>
  <si>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</si>
  <si>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</si>
  <si>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</si>
  <si>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</si>
  <si>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</si>
  <si>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</si>
  <si>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</si>
  <si>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</si>
  <si>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</si>
  <si>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</si>
  <si>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</si>
  <si>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</si>
  <si>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</si>
  <si>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</si>
  <si>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</si>
  <si>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</si>
  <si>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</si>
  <si>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</si>
  <si>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</si>
  <si>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</si>
  <si>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</si>
  <si>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</si>
  <si>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</si>
  <si>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</si>
  <si>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</si>
  <si>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</si>
  <si>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</si>
  <si>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</si>
  <si>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</si>
  <si>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</si>
  <si>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</si>
  <si>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</si>
  <si>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</si>
  <si>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</si>
  <si>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</si>
  <si>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</si>
  <si>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</si>
  <si>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</si>
  <si>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</si>
  <si>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</si>
  <si>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</si>
  <si>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</si>
  <si>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</si>
  <si>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</si>
  <si>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</si>
  <si>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</si>
  <si>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</si>
  <si>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</si>
  <si>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</si>
  <si>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</si>
  <si>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</si>
  <si>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</si>
  <si>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</si>
  <si>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</si>
  <si>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</si>
  <si>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</si>
  <si>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</si>
  <si>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</si>
  <si>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</si>
  <si>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</si>
  <si>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</si>
  <si>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</si>
  <si>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</si>
  <si>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</si>
  <si>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</si>
  <si>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</si>
  <si>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</si>
  <si>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</si>
  <si>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</si>
  <si>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</si>
  <si>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</si>
  <si>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</si>
  <si>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</si>
  <si>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</si>
  <si>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</si>
  <si>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</si>
  <si>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</si>
  <si>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</si>
  <si>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</si>
  <si>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</si>
  <si>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</si>
  <si>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</si>
  <si>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</si>
  <si>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</si>
  <si>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</si>
  <si>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</si>
  <si>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</si>
  <si>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</si>
  <si>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</si>
  <si>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</si>
  <si>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</si>
  <si>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</si>
  <si>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</si>
  <si>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</si>
  <si>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</si>
  <si>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</si>
  <si>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</si>
  <si>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</si>
  <si>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</si>
  <si>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</si>
  <si>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</si>
  <si>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</si>
  <si>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</si>
  <si>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</si>
  <si>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</si>
  <si>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</si>
  <si>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</si>
  <si>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</si>
  <si>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</si>
  <si>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</si>
  <si>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</si>
  <si>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</si>
  <si>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</si>
  <si>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</si>
  <si>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</si>
  <si>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</si>
  <si>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</si>
  <si>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</si>
  <si>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</si>
  <si>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</si>
  <si>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</si>
  <si>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</si>
  <si>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</si>
  <si>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</si>
  <si>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</si>
  <si>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</si>
  <si>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</si>
  <si>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</si>
  <si>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</si>
  <si>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</si>
  <si>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</si>
  <si>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</si>
  <si>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</si>
  <si>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</si>
  <si>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</si>
  <si>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</si>
  <si>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</si>
  <si>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</si>
  <si>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</si>
  <si>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</si>
  <si>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</si>
  <si>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</si>
  <si>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</si>
  <si>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</si>
  <si>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</si>
  <si>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</si>
  <si>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</si>
  <si>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</si>
  <si>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</si>
  <si>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</si>
  <si>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</si>
  <si>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</si>
  <si>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</si>
  <si>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</si>
  <si>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</si>
  <si>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</si>
  <si>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</si>
  <si>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</si>
  <si>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</si>
  <si>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</si>
  <si>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</si>
  <si>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</si>
  <si>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</si>
  <si>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</si>
  <si>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</si>
  <si>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</si>
  <si>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</si>
  <si>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</si>
  <si>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</si>
  <si>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</si>
  <si>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</si>
  <si>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</si>
  <si>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</si>
  <si>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</si>
  <si>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</si>
  <si>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</si>
  <si>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</si>
  <si>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</si>
  <si>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</si>
  <si>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</si>
  <si>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</si>
  <si>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</si>
  <si>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</si>
  <si>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</si>
  <si>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</si>
  <si>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</si>
  <si>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</si>
  <si>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</si>
  <si>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</si>
  <si>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</si>
  <si>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</si>
  <si>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</si>
  <si>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</si>
  <si>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</si>
  <si>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</si>
  <si>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</si>
  <si>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</si>
  <si>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</si>
  <si>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</si>
  <si>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</si>
  <si>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</si>
  <si>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</si>
  <si>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</si>
  <si>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</si>
  <si>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</si>
  <si>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</si>
  <si>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</si>
  <si>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</si>
  <si>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</si>
  <si>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</si>
  <si>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</si>
  <si>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</si>
  <si>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</si>
  <si>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</si>
  <si>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</si>
  <si>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</si>
  <si>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</si>
  <si>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</si>
  <si>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</si>
  <si>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</si>
  <si>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</si>
  <si>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</si>
  <si>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</si>
  <si>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</si>
  <si>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</si>
  <si>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</si>
  <si>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</si>
  <si>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</si>
  <si>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</si>
  <si>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</si>
  <si>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</si>
  <si>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</si>
  <si>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</si>
  <si>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</si>
  <si>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</si>
  <si>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</si>
  <si>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</si>
  <si>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</si>
  <si>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</si>
  <si>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</si>
  <si>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</si>
  <si>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</si>
  <si>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</si>
  <si>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</si>
  <si>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</si>
  <si>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</si>
  <si>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</si>
  <si>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</si>
  <si>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</si>
  <si>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</si>
  <si>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</si>
  <si>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</si>
  <si>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</si>
  <si>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</si>
  <si>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</si>
  <si>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</si>
  <si>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</si>
  <si>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</si>
  <si>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</si>
  <si>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</si>
  <si>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</si>
  <si>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</si>
  <si>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</si>
  <si>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</si>
  <si>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</si>
  <si>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</si>
  <si>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</si>
  <si>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</si>
  <si>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</si>
  <si>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</si>
  <si>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</si>
  <si>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</si>
  <si>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</si>
  <si>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</si>
  <si>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</si>
  <si>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</si>
  <si>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</si>
  <si>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</si>
  <si>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</si>
  <si>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</si>
  <si>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</si>
  <si>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</si>
  <si>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</si>
  <si>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</si>
  <si>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</si>
  <si>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</si>
  <si>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</si>
  <si>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</si>
  <si>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</si>
  <si>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</si>
  <si>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</si>
  <si>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</si>
  <si>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</si>
  <si>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</si>
  <si>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</si>
  <si>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</si>
  <si>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</si>
  <si>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</si>
  <si>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</si>
  <si>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</si>
  <si>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</si>
  <si>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</si>
  <si>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</si>
  <si>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</si>
  <si>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</si>
  <si>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</si>
  <si>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</si>
  <si>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</si>
  <si>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</si>
  <si>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</si>
  <si>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</si>
  <si>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</si>
  <si>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</si>
  <si>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</si>
  <si>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</si>
  <si>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</si>
  <si>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</si>
  <si>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</si>
  <si>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</si>
  <si>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</si>
  <si>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</si>
  <si>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</si>
  <si>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</si>
  <si>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</si>
  <si>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</si>
  <si>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</si>
  <si>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</si>
  <si>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</si>
  <si>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</si>
  <si>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</si>
  <si>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</si>
  <si>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</si>
  <si>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</si>
  <si>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</si>
  <si>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</si>
  <si>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</si>
  <si>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</si>
  <si>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</si>
  <si>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</si>
  <si>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</si>
  <si>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</si>
  <si>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</si>
  <si>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</si>
  <si>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</si>
  <si>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</si>
  <si>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</si>
  <si>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</si>
  <si>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</si>
  <si>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</si>
  <si>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</si>
  <si>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</si>
  <si>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</si>
  <si>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</si>
  <si>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</si>
  <si>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</si>
  <si>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</si>
  <si>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</si>
  <si>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</si>
  <si>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</si>
  <si>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</si>
  <si>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</si>
  <si>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</si>
  <si>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</si>
  <si>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</si>
  <si>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</si>
  <si>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</si>
  <si>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</si>
  <si>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</si>
  <si>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</si>
  <si>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</si>
  <si>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</si>
  <si>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</si>
  <si>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</si>
  <si>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</si>
  <si>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</si>
  <si>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</si>
  <si>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</si>
  <si>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</si>
  <si>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</si>
  <si>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</si>
  <si>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</si>
  <si>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</si>
  <si>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</si>
  <si>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</si>
  <si>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</si>
  <si>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</si>
  <si>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</si>
  <si>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</si>
  <si>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</si>
  <si>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</si>
  <si>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</si>
  <si>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</si>
  <si>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</si>
  <si>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</si>
  <si>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</si>
  <si>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</si>
  <si>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</si>
  <si>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</si>
  <si>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</si>
  <si>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</si>
  <si>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</si>
  <si>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</si>
  <si>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</si>
  <si>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</si>
  <si>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</si>
  <si>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</si>
  <si>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</si>
  <si>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</si>
  <si>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</si>
  <si>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</si>
  <si>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</si>
  <si>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</si>
  <si>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</si>
  <si>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</si>
  <si>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</si>
  <si>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</si>
  <si>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</si>
  <si>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</si>
  <si>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</si>
  <si>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</si>
  <si>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</si>
  <si>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</si>
  <si>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</si>
  <si>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</si>
  <si>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</si>
  <si>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</si>
  <si>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</si>
  <si>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</si>
  <si>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</si>
  <si>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</si>
  <si>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</si>
  <si>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</si>
  <si>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</si>
  <si>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</si>
  <si>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</si>
  <si>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</si>
  <si>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</si>
  <si>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</si>
  <si>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</si>
  <si>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</si>
  <si>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</si>
  <si>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</si>
  <si>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</si>
  <si>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</si>
  <si>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</si>
  <si>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</si>
  <si>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</si>
  <si>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</si>
  <si>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</si>
  <si>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</si>
  <si>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</si>
  <si>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</si>
  <si>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</si>
  <si>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</si>
  <si>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</si>
  <si>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</si>
  <si>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</si>
  <si>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</si>
  <si>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</si>
  <si>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</si>
  <si>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</si>
  <si>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</si>
  <si>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</si>
  <si>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</si>
  <si>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</si>
  <si>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</si>
  <si>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</si>
  <si>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</si>
  <si>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</si>
  <si>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</si>
  <si>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</si>
  <si>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</si>
  <si>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</si>
  <si>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</si>
  <si>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</si>
  <si>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</si>
  <si>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</si>
  <si>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</si>
  <si>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</si>
  <si>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</si>
  <si>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</si>
  <si>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</si>
  <si>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</si>
  <si>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</si>
  <si>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</si>
  <si>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</si>
  <si>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</si>
  <si>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</si>
  <si>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</si>
  <si>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</si>
  <si>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</si>
  <si>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</si>
  <si>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</si>
  <si>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</si>
  <si>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</si>
  <si>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</si>
  <si>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</si>
  <si>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</si>
  <si>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</si>
  <si>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</si>
  <si>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</si>
  <si>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</si>
  <si>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</si>
  <si>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</si>
  <si>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</si>
  <si>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</si>
  <si>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</si>
  <si>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</si>
  <si>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</si>
  <si>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</si>
  <si>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</si>
  <si>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</si>
  <si>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</si>
  <si>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</si>
  <si>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</si>
  <si>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</si>
  <si>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</si>
  <si>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</si>
  <si>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</si>
  <si>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</si>
  <si>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</si>
  <si>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</si>
  <si>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</si>
  <si>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</si>
  <si>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</si>
  <si>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</si>
  <si>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</si>
  <si>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</si>
  <si>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</si>
  <si>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</si>
  <si>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</si>
  <si>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</si>
  <si>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</si>
  <si>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</si>
  <si>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</si>
  <si>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</si>
  <si>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</si>
  <si>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</si>
  <si>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</si>
  <si>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</si>
  <si>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</si>
  <si>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</si>
  <si>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</si>
  <si>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</si>
  <si>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</si>
  <si>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</si>
  <si>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</si>
  <si>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</si>
  <si>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</si>
  <si>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</si>
  <si>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</si>
  <si>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</si>
  <si>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</si>
  <si>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</si>
  <si>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</si>
  <si>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</si>
  <si>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</si>
  <si>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</si>
  <si>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</si>
  <si>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</si>
  <si>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</si>
  <si>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</si>
  <si>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</si>
  <si>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</si>
  <si>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</si>
  <si>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</si>
  <si>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</si>
  <si>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</si>
  <si>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</si>
  <si>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</si>
  <si>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</si>
  <si>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</si>
  <si>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</si>
  <si>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</si>
  <si>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</si>
  <si>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</si>
  <si>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</si>
  <si>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</si>
  <si>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</si>
  <si>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</si>
  <si>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</si>
  <si>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</si>
  <si>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</si>
  <si>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</si>
  <si>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</si>
  <si>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</si>
  <si>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</si>
  <si>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</si>
  <si>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</si>
  <si>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</si>
  <si>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</si>
  <si>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</si>
  <si>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</si>
  <si>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</si>
  <si>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</si>
  <si>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</si>
  <si>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</si>
  <si>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</si>
  <si>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</si>
  <si>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</si>
  <si>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</si>
  <si>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</si>
  <si>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</si>
  <si>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</si>
  <si>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</si>
  <si>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</si>
  <si>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</si>
  <si>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</si>
  <si>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</si>
  <si>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</si>
  <si>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</si>
  <si>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</si>
  <si>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</si>
  <si>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</si>
  <si>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</si>
  <si>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</si>
  <si>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</si>
  <si>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</si>
  <si>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</si>
  <si>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</si>
  <si>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</si>
  <si>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</si>
  <si>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</si>
  <si>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</si>
  <si>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</si>
  <si>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</si>
  <si>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</si>
  <si>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</si>
  <si>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</si>
  <si>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</si>
  <si>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</si>
  <si>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</si>
  <si>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</si>
  <si>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</si>
  <si>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</si>
  <si>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</si>
  <si>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</si>
  <si>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</si>
  <si>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</si>
  <si>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</si>
  <si>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</si>
  <si>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</si>
  <si>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</si>
  <si>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</si>
  <si>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</si>
  <si>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</si>
  <si>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</si>
  <si>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</si>
  <si>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</si>
  <si>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</si>
  <si>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</si>
  <si>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</si>
  <si>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</si>
  <si>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</si>
  <si>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</si>
  <si>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</si>
  <si>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</si>
  <si>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</si>
  <si>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</si>
  <si>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</si>
  <si>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</si>
  <si>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</si>
  <si>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</si>
  <si>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</si>
  <si>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</si>
  <si>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</si>
  <si>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</si>
  <si>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</si>
  <si>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</si>
  <si>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</si>
  <si>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</si>
  <si>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</si>
  <si>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</si>
  <si>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</si>
  <si>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</si>
  <si>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</si>
  <si>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</si>
  <si>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</si>
  <si>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</si>
  <si>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</si>
  <si>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</si>
  <si>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</si>
  <si>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</si>
  <si>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</si>
  <si>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</si>
  <si>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</si>
  <si>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</si>
  <si>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</si>
  <si>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</si>
  <si>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</si>
  <si>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</si>
  <si>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</si>
  <si>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</si>
  <si>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</si>
  <si>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</si>
  <si>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</si>
  <si>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</si>
  <si>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</si>
  <si>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</si>
  <si>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</si>
  <si>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</si>
  <si>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</si>
  <si>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</si>
  <si>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</si>
  <si>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</si>
  <si>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</si>
  <si>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</si>
  <si>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</si>
  <si>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</si>
  <si>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</si>
  <si>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</si>
  <si>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</si>
  <si>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</si>
  <si>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</si>
  <si>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</si>
  <si>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</si>
  <si>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</si>
  <si>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</si>
  <si>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</si>
  <si>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</si>
  <si>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</si>
  <si>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</si>
  <si>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</si>
  <si>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</si>
  <si>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</si>
  <si>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</si>
  <si>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</si>
  <si>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</si>
  <si>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</si>
  <si>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</si>
  <si>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</si>
  <si>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</si>
  <si>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</si>
  <si>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</si>
  <si>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</si>
  <si>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</si>
  <si>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</si>
  <si>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</si>
  <si>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</si>
  <si>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</si>
  <si>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</si>
  <si>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</si>
  <si>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</si>
  <si>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</si>
  <si>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</si>
  <si>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</si>
  <si>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</si>
  <si>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</si>
  <si>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</si>
  <si>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</si>
  <si>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</si>
  <si>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</si>
  <si>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</si>
  <si>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</si>
  <si>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</si>
  <si>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</si>
  <si>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</si>
  <si>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</si>
  <si>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</si>
  <si>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</si>
  <si>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</si>
  <si>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</si>
  <si>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</si>
  <si>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</si>
  <si>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</si>
  <si>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</si>
  <si>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</si>
  <si>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</si>
  <si>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</si>
  <si>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</si>
  <si>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</si>
  <si>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</si>
  <si>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</si>
  <si>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</si>
  <si>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</si>
  <si>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</si>
  <si>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</si>
  <si>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</si>
  <si>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</si>
  <si>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</si>
  <si>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</si>
  <si>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</si>
  <si>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</si>
  <si>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</si>
  <si>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</si>
  <si>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</si>
  <si>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</si>
  <si>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</si>
  <si>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</si>
  <si>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</si>
  <si>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</si>
  <si>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</si>
  <si>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</si>
  <si>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</si>
  <si>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</si>
  <si>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</si>
  <si>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</si>
  <si>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</si>
  <si>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</si>
  <si>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</si>
  <si>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</si>
  <si>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</si>
  <si>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</si>
  <si>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</si>
  <si>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</si>
  <si>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</si>
  <si>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</si>
  <si>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</si>
  <si>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</si>
  <si>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</si>
  <si>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</si>
  <si>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</si>
  <si>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</si>
  <si>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</si>
  <si>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</si>
  <si>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</si>
  <si>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</si>
  <si>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</si>
  <si>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</si>
  <si>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</si>
  <si>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</si>
  <si>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</si>
  <si>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</si>
  <si>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</si>
  <si>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</si>
  <si>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</si>
  <si>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</si>
  <si>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</si>
  <si>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</si>
  <si>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</si>
  <si>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</si>
  <si>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</si>
  <si>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</si>
  <si>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</si>
  <si>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</si>
  <si>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</si>
  <si>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</si>
  <si>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</si>
  <si>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</si>
  <si>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</si>
  <si>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</si>
  <si>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</si>
  <si>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</si>
  <si>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</si>
  <si>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</si>
  <si>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</si>
  <si>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</si>
  <si>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</si>
  <si>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</si>
  <si>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</si>
  <si>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</si>
  <si>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</si>
  <si>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</si>
  <si>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</si>
  <si>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</si>
  <si>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</si>
  <si>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</si>
  <si>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</si>
  <si>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</si>
  <si>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</si>
  <si>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</si>
  <si>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</si>
  <si>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</si>
  <si>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</si>
  <si>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</si>
  <si>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</si>
  <si>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</si>
  <si>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</si>
  <si>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</si>
  <si>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</si>
  <si>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</si>
  <si>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</si>
  <si>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</si>
  <si>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</si>
  <si>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</si>
  <si>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</si>
  <si>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</si>
  <si>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</si>
  <si>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</si>
  <si>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</si>
  <si>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</si>
  <si>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</si>
  <si>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</si>
  <si>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</si>
  <si>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</si>
  <si>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</si>
  <si>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</si>
  <si>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</si>
  <si>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</si>
  <si>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</si>
  <si>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</si>
  <si>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</si>
  <si>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</si>
  <si>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</si>
  <si>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</si>
  <si>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</si>
  <si>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</si>
  <si>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</si>
  <si>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</si>
  <si>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</si>
  <si>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</si>
  <si>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</si>
  <si>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</si>
  <si>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</si>
  <si>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</si>
  <si>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</si>
  <si>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</si>
  <si>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</si>
  <si>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</si>
  <si>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</si>
  <si>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</si>
  <si>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</si>
  <si>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</si>
  <si>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</si>
  <si>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</si>
  <si>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</si>
  <si>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</si>
  <si>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</si>
  <si>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</si>
  <si>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</si>
  <si>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</si>
  <si>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</si>
  <si>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</si>
  <si>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</si>
  <si>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</si>
  <si>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</si>
  <si>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</si>
  <si>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</si>
  <si>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</si>
  <si>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</si>
  <si>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</si>
  <si>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</si>
  <si>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</si>
  <si>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</si>
  <si>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</si>
  <si>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</si>
  <si>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</si>
  <si>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</si>
  <si>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</si>
  <si>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</si>
  <si>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</si>
  <si>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</si>
  <si>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</si>
  <si>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</si>
  <si>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</si>
  <si>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</si>
  <si>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</si>
  <si>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</si>
  <si>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</si>
  <si>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</si>
  <si>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</si>
  <si>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</si>
  <si>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</si>
  <si>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</si>
  <si>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</si>
  <si>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</si>
  <si>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</si>
  <si>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</si>
  <si>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</si>
  <si>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</si>
  <si>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</si>
  <si>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</si>
  <si>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</si>
  <si>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</si>
  <si>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</si>
  <si>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</si>
  <si>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</si>
  <si>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</si>
  <si>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</si>
  <si>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</si>
  <si>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</si>
  <si>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</si>
  <si>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</si>
  <si>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</si>
  <si>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</si>
  <si>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</si>
  <si>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</si>
  <si>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</si>
  <si>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</si>
  <si>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</si>
  <si>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</si>
  <si>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</si>
  <si>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</si>
  <si>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</si>
  <si>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</si>
  <si>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</si>
  <si>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</si>
  <si>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</si>
  <si>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</si>
  <si>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</si>
  <si>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</si>
  <si>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</si>
  <si>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</si>
  <si>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</si>
  <si>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</si>
  <si>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</si>
  <si>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</si>
  <si>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</si>
  <si>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</si>
  <si>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</si>
  <si>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</si>
  <si>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</si>
  <si>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</si>
  <si>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</si>
  <si>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</si>
  <si>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</si>
  <si>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</si>
  <si>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</si>
  <si>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</si>
  <si>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</si>
  <si>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</si>
  <si>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</si>
  <si>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</si>
  <si>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</si>
  <si>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</si>
  <si>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</si>
  <si>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</si>
  <si>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</si>
  <si>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</si>
  <si>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</si>
  <si>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</si>
  <si>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</si>
  <si>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</si>
  <si>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</si>
  <si>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</si>
  <si>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</si>
  <si>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</si>
  <si>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</si>
  <si>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</si>
  <si>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</si>
  <si>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</si>
  <si>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</si>
  <si>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</si>
  <si>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</si>
  <si>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</si>
  <si>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</si>
  <si>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</si>
  <si>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</si>
  <si>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</si>
  <si>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</si>
  <si>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</si>
  <si>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</si>
  <si>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</si>
  <si>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</si>
  <si>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</si>
  <si>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</si>
  <si>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</si>
  <si>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</si>
  <si>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</si>
  <si>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</si>
  <si>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</si>
  <si>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</si>
  <si>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</si>
  <si>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</si>
  <si>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</si>
  <si>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</si>
  <si>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</si>
  <si>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</si>
  <si>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</si>
  <si>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</si>
  <si>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</si>
  <si>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</si>
  <si>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</si>
  <si>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</si>
  <si>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</si>
  <si>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</si>
  <si>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</si>
  <si>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</si>
  <si>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</si>
  <si>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</si>
  <si>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</si>
  <si>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</si>
  <si>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</si>
  <si>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</si>
  <si>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</si>
  <si>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</si>
  <si>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</si>
  <si>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</si>
  <si>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</si>
  <si>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</si>
  <si>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</si>
  <si>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</si>
  <si>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</si>
  <si>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</si>
  <si>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</si>
  <si>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</si>
  <si>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</si>
  <si>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</si>
  <si>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</si>
  <si>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</si>
  <si>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</si>
  <si>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</si>
  <si>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</si>
  <si>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</si>
  <si>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</si>
  <si>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</si>
  <si>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</si>
  <si>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</si>
  <si>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</si>
  <si>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</si>
  <si>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</si>
  <si>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</si>
  <si>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</si>
  <si>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</si>
  <si>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</si>
  <si>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</si>
  <si>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</si>
  <si>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</si>
  <si>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</si>
  <si>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</si>
  <si>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</si>
  <si>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</si>
  <si>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</si>
  <si>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</si>
  <si>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</si>
  <si>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</si>
  <si>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</si>
  <si>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</si>
  <si>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</si>
  <si>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</si>
  <si>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</si>
  <si>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</si>
  <si>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</si>
  <si>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</si>
  <si>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</si>
  <si>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</si>
  <si>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</si>
  <si>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</si>
  <si>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</si>
  <si>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</si>
  <si>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</si>
  <si>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</si>
  <si>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</si>
  <si>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</si>
  <si>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</si>
  <si>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</si>
  <si>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</si>
  <si>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</si>
  <si>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</si>
  <si>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</si>
  <si>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</si>
  <si>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</si>
  <si>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</si>
  <si>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</si>
  <si>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</si>
  <si>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</si>
  <si>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</si>
  <si>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</si>
  <si>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</si>
  <si>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</si>
  <si>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</si>
  <si>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</si>
  <si>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</si>
  <si>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</si>
  <si>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</si>
  <si>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</si>
  <si>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</si>
  <si>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</si>
  <si>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</si>
  <si>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</si>
  <si>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</si>
  <si>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</si>
  <si>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</si>
  <si>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</si>
  <si>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</si>
  <si>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</si>
  <si>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</si>
  <si>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</si>
  <si>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</si>
  <si>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</si>
  <si>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</si>
  <si>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</si>
  <si>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</si>
  <si>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</si>
  <si>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</si>
  <si>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</si>
  <si>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</si>
  <si>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</si>
  <si>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</si>
  <si>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</si>
  <si>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</si>
  <si>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</si>
  <si>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</si>
  <si>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</si>
  <si>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</si>
  <si>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</si>
  <si>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</si>
  <si>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</si>
  <si>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</si>
  <si>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</si>
  <si>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</si>
  <si>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</si>
  <si>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</si>
  <si>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</si>
  <si>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</si>
  <si>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</si>
  <si>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</si>
  <si>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</si>
  <si>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</si>
  <si>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</si>
  <si>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</si>
  <si>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</si>
  <si>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</si>
  <si>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</si>
  <si>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</si>
  <si>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</si>
  <si>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</si>
  <si>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</si>
  <si>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</si>
  <si>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</si>
  <si>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</si>
  <si>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</si>
  <si>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</si>
  <si>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</si>
  <si>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</si>
  <si>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</si>
  <si>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</si>
  <si>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</si>
  <si>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</si>
  <si>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</si>
  <si>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</si>
  <si>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</si>
  <si>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</si>
  <si>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</si>
  <si>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</si>
  <si>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</si>
  <si>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</si>
  <si>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</si>
  <si>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</si>
  <si>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</si>
  <si>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</si>
  <si>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</si>
  <si>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</si>
  <si>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</si>
  <si>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</si>
  <si>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</si>
  <si>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</si>
  <si>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</si>
  <si>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</si>
  <si>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</si>
  <si>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</si>
  <si>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</si>
  <si>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</si>
  <si>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</si>
  <si>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</si>
  <si>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</si>
  <si>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</si>
  <si>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</si>
  <si>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</si>
  <si>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</si>
  <si>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</si>
  <si>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</si>
  <si>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</si>
  <si>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</si>
  <si>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</si>
  <si>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</si>
  <si>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</si>
  <si>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</si>
  <si>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</si>
  <si>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</si>
  <si>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</si>
  <si>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</si>
  <si>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</si>
  <si>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</si>
  <si>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</si>
  <si>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</si>
  <si>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</si>
  <si>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</si>
  <si>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</si>
  <si>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</si>
  <si>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</si>
  <si>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</si>
  <si>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</si>
  <si>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</si>
  <si>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</si>
  <si>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</si>
  <si>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</si>
  <si>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</si>
  <si>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</si>
  <si>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</si>
  <si>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</si>
  <si>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</si>
  <si>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</si>
  <si>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</si>
  <si>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</si>
  <si>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</si>
  <si>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</si>
  <si>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</si>
  <si>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</si>
  <si>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</si>
  <si>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</si>
  <si>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</si>
  <si>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</si>
  <si>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</si>
  <si>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</si>
  <si>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</si>
  <si>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</si>
  <si>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</si>
  <si>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</si>
  <si>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</si>
  <si>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</si>
  <si>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</si>
  <si>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</si>
  <si>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</si>
  <si>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</si>
  <si>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</si>
  <si>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</si>
  <si>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</si>
  <si>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</si>
  <si>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</si>
  <si>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</si>
  <si>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</si>
  <si>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</si>
  <si>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</si>
  <si>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</si>
  <si>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</si>
  <si>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</si>
  <si>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</si>
  <si>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</si>
  <si>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</si>
  <si>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</si>
  <si>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</si>
  <si>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</si>
  <si>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</si>
  <si>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</si>
  <si>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</si>
  <si>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</si>
  <si>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</si>
  <si>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</si>
  <si>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</si>
  <si>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</si>
  <si>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</si>
  <si>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</si>
  <si>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</si>
  <si>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</si>
  <si>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</si>
  <si>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</si>
  <si>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</si>
  <si>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</si>
  <si>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</si>
  <si>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</si>
  <si>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</si>
  <si>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</si>
  <si>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</si>
  <si>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</si>
  <si>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</si>
  <si>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</si>
  <si>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</si>
  <si>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</si>
  <si>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</si>
  <si>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</si>
  <si>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</si>
  <si>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</si>
  <si>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</si>
  <si>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</si>
  <si>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</si>
  <si>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</si>
  <si>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</si>
  <si>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</si>
  <si>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</si>
  <si>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</si>
  <si>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</si>
  <si>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</si>
  <si>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</si>
  <si>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</si>
  <si>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</si>
  <si>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</si>
  <si>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</si>
  <si>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</si>
  <si>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</si>
  <si>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</si>
  <si>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</si>
  <si>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</si>
  <si>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</si>
  <si>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</si>
  <si>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</si>
  <si>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</si>
  <si>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</si>
  <si>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</si>
  <si>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</si>
  <si>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</si>
  <si>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</si>
  <si>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</si>
  <si>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</si>
  <si>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</si>
  <si>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</si>
  <si>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</si>
  <si>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</si>
  <si>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</si>
  <si>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</si>
  <si>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</si>
  <si>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</si>
  <si>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</si>
  <si>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</si>
  <si>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</si>
  <si>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</si>
  <si>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</si>
  <si>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</si>
  <si>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</si>
  <si>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</si>
  <si>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</si>
  <si>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</si>
  <si>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</si>
  <si>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</si>
  <si>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</si>
  <si>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</si>
  <si>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</si>
  <si>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</si>
  <si>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</si>
  <si>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</si>
  <si>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</si>
  <si>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</si>
  <si>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</si>
  <si>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</si>
  <si>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</si>
  <si>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</si>
  <si>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</si>
  <si>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</si>
  <si>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</si>
  <si>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</si>
  <si>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</si>
  <si>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</si>
  <si>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</si>
  <si>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</si>
  <si>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</si>
  <si>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</si>
  <si>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</si>
  <si>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</si>
  <si>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</si>
  <si>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</si>
  <si>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</si>
  <si>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</si>
  <si>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</si>
  <si>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</si>
  <si>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</si>
  <si>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</si>
  <si>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</si>
  <si>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</si>
  <si>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</si>
  <si>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</si>
  <si>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</si>
  <si>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</si>
  <si>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</si>
  <si>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</si>
  <si>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</si>
  <si>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</si>
  <si>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</si>
  <si>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</si>
  <si>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</si>
  <si>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</si>
  <si>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</si>
  <si>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</si>
  <si>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</si>
  <si>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</si>
  <si>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</si>
  <si>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</si>
  <si>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</si>
  <si>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</si>
  <si>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</si>
  <si>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</si>
  <si>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</si>
  <si>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</si>
  <si>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</si>
  <si>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</si>
  <si>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</si>
  <si>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</si>
  <si>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</si>
  <si>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</si>
  <si>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</si>
  <si>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</si>
  <si>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</si>
  <si>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</si>
  <si>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</si>
  <si>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</si>
  <si>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</si>
  <si>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</si>
  <si>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</si>
  <si>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</si>
  <si>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</si>
  <si>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</si>
  <si>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</si>
  <si>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</si>
  <si>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</si>
  <si>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</si>
  <si>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</si>
  <si>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</si>
  <si>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</si>
  <si>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</si>
  <si>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</si>
  <si>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</si>
  <si>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</si>
  <si>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</si>
  <si>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</si>
  <si>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</si>
  <si>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</si>
  <si>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</si>
  <si>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</si>
  <si>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</si>
  <si>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</si>
  <si>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</si>
  <si>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</si>
  <si>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</si>
  <si>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</si>
  <si>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</si>
  <si>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</si>
  <si>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</si>
  <si>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</si>
  <si>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</si>
  <si>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</si>
  <si>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</si>
  <si>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</si>
  <si>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</si>
  <si>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</si>
  <si>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</si>
  <si>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</si>
  <si>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</si>
  <si>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</si>
  <si>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</si>
  <si>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</si>
  <si>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</si>
  <si>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</si>
  <si>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</si>
  <si>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</si>
  <si>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</si>
  <si>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</si>
  <si>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</si>
  <si>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</si>
  <si>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</si>
  <si>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</si>
  <si>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</si>
  <si>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</si>
  <si>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</si>
  <si>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</si>
  <si>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</si>
  <si>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</si>
  <si>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</si>
  <si>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</si>
  <si>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</si>
  <si>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</si>
  <si>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</si>
  <si>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</si>
  <si>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</si>
  <si>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</si>
  <si>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</si>
  <si>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</si>
  <si>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</si>
  <si>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</si>
  <si>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</si>
  <si>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</si>
  <si>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</si>
  <si>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</si>
  <si>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</si>
  <si>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</si>
  <si>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</si>
  <si>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</si>
  <si>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</si>
  <si>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</si>
  <si>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</si>
  <si>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</si>
  <si>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</si>
  <si>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</si>
  <si>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</si>
  <si>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</si>
  <si>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</si>
  <si>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</si>
  <si>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</si>
  <si>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</si>
  <si>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</si>
  <si>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</si>
  <si>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</si>
  <si>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</si>
  <si>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</si>
  <si>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</si>
  <si>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</si>
  <si>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</si>
  <si>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</si>
  <si>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</si>
  <si>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</si>
  <si>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</si>
  <si>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</si>
  <si>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</si>
  <si>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</si>
  <si>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</si>
  <si>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</si>
  <si>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</si>
  <si>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</si>
  <si>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</si>
  <si>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</si>
  <si>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</si>
  <si>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</si>
  <si>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</si>
  <si>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</si>
  <si>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</si>
  <si>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</si>
  <si>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</si>
  <si>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</si>
  <si>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</si>
  <si>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</si>
  <si>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</si>
  <si>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</si>
  <si>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</si>
  <si>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</si>
  <si>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</si>
  <si>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</si>
  <si>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</si>
  <si>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</si>
  <si>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</si>
  <si>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</si>
  <si>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</si>
  <si>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</si>
  <si>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</si>
  <si>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</si>
  <si>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</si>
  <si>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</si>
  <si>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</si>
  <si>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</si>
  <si>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</si>
  <si>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</si>
  <si>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</si>
  <si>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</si>
  <si>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</si>
  <si>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</si>
  <si>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</si>
  <si>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</si>
  <si>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</si>
  <si>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</si>
  <si>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</si>
  <si>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</si>
  <si>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</si>
  <si>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</si>
  <si>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</si>
  <si>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</si>
  <si>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</si>
  <si>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</si>
  <si>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</si>
  <si>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</si>
  <si>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</si>
  <si>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</si>
  <si>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</si>
  <si>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</si>
  <si>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</si>
  <si>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</si>
  <si>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</si>
  <si>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</si>
  <si>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</si>
  <si>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</si>
  <si>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</si>
  <si>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</si>
  <si>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</si>
  <si>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</si>
  <si>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</si>
  <si>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</si>
  <si>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</si>
  <si>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</si>
  <si>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</si>
  <si>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</si>
  <si>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</si>
  <si>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</si>
  <si>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</si>
  <si>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</si>
  <si>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</si>
  <si>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</si>
  <si>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</si>
  <si>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</si>
  <si>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</si>
  <si>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</si>
  <si>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</si>
  <si>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</si>
  <si>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</si>
  <si>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</si>
  <si>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</si>
  <si>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</si>
  <si>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</si>
  <si>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</si>
  <si>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</si>
  <si>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</si>
  <si>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</si>
  <si>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</si>
  <si>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</si>
  <si>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</si>
  <si>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</si>
  <si>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</si>
  <si>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</si>
  <si>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</si>
  <si>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</si>
  <si>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</si>
  <si>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</si>
  <si>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</si>
  <si>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</si>
  <si>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</si>
  <si>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</si>
  <si>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</si>
  <si>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</si>
  <si>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</si>
  <si>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</si>
  <si>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</si>
  <si>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</si>
  <si>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</si>
  <si>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</si>
  <si>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</si>
  <si>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</si>
  <si>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</si>
  <si>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</si>
  <si>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</si>
  <si>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</si>
  <si>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</si>
  <si>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</si>
  <si>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</si>
  <si>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</si>
  <si>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</si>
  <si>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</si>
  <si>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</si>
  <si>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</si>
  <si>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</si>
  <si>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</si>
  <si>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</si>
  <si>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</si>
  <si>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</si>
  <si>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</si>
  <si>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</si>
  <si>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</si>
  <si>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</si>
  <si>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</si>
  <si>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</si>
  <si>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</si>
  <si>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</si>
  <si>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</si>
  <si>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</si>
  <si>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</si>
  <si>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</si>
  <si>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</si>
  <si>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</si>
  <si>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</si>
  <si>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</si>
  <si>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</si>
  <si>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</si>
  <si>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</si>
  <si>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</si>
  <si>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</si>
  <si>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</si>
  <si>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</si>
  <si>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</si>
  <si>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</si>
  <si>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</si>
  <si>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</si>
  <si>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</si>
  <si>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</si>
  <si>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</si>
  <si>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</si>
  <si>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</si>
  <si>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</si>
  <si>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</si>
  <si>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</si>
  <si>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</si>
  <si>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</si>
  <si>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</si>
  <si>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</si>
  <si>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</si>
  <si>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</si>
  <si>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</si>
  <si>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</si>
  <si>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</si>
  <si>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</si>
  <si>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</si>
  <si>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</si>
  <si>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</si>
  <si>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</si>
  <si>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</si>
  <si>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</si>
  <si>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</si>
  <si>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</si>
  <si>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</si>
  <si>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</si>
  <si>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</si>
  <si>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</si>
  <si>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</si>
  <si>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</si>
  <si>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</si>
  <si>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</si>
  <si>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</si>
  <si>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</si>
  <si>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</si>
  <si>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</si>
  <si>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</si>
  <si>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</si>
  <si>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</si>
  <si>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</si>
  <si>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</si>
  <si>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</si>
  <si>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</si>
  <si>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</si>
  <si>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</si>
  <si>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</si>
  <si>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</si>
  <si>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</si>
  <si>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</si>
  <si>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</si>
  <si>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</si>
  <si>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</si>
  <si>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</si>
  <si>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</si>
  <si>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</si>
  <si>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</si>
  <si>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</si>
  <si>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</si>
  <si>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</si>
  <si>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</si>
  <si>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</si>
  <si>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</si>
  <si>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</si>
  <si>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</si>
  <si>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</si>
  <si>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</si>
  <si>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</si>
  <si>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</si>
  <si>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</si>
  <si>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</si>
  <si>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</si>
  <si>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</si>
  <si>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</si>
  <si>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</si>
  <si>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</si>
  <si>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</si>
  <si>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</si>
  <si>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</si>
  <si>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</si>
  <si>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</si>
  <si>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</si>
  <si>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</si>
  <si>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</si>
  <si>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</si>
  <si>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</si>
  <si>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</si>
  <si>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</si>
  <si>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</si>
  <si>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</si>
  <si>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</si>
  <si>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</si>
  <si>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</si>
  <si>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</si>
  <si>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</si>
  <si>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</si>
  <si>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</si>
  <si>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</si>
  <si>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</si>
  <si>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</si>
  <si>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</si>
  <si>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</si>
  <si>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</si>
  <si>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</si>
  <si>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</si>
  <si>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</si>
  <si>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</si>
  <si>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</si>
  <si>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</si>
  <si>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</si>
  <si>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</si>
  <si>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</si>
  <si>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</si>
  <si>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</si>
  <si>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</si>
  <si>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</si>
  <si>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</si>
  <si>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</si>
  <si>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</si>
  <si>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</si>
  <si>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</si>
  <si>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</si>
  <si>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</si>
  <si>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</si>
  <si>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</si>
  <si>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</si>
  <si>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</si>
  <si>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</si>
  <si>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</si>
  <si>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</si>
  <si>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</si>
  <si>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</si>
  <si>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</si>
  <si>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</si>
  <si>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</si>
  <si>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</si>
  <si>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</si>
  <si>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</si>
  <si>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</si>
  <si>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</si>
  <si>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</si>
  <si>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</si>
  <si>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</si>
  <si>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</si>
  <si>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</si>
  <si>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</si>
  <si>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</si>
  <si>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</si>
  <si>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</si>
  <si>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</si>
  <si>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</si>
  <si>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</si>
  <si>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</si>
  <si>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</si>
  <si>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</si>
  <si>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</si>
  <si>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</si>
  <si>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</si>
  <si>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</si>
  <si>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</si>
  <si>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</si>
  <si>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</si>
  <si>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</si>
  <si>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</si>
  <si>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</si>
  <si>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</si>
  <si>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</si>
  <si>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</si>
  <si>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</si>
  <si>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</si>
  <si>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</si>
  <si>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</si>
  <si>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</si>
  <si>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</si>
  <si>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</si>
  <si>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</si>
  <si>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</si>
  <si>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</si>
  <si>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</si>
  <si>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</si>
  <si>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</si>
  <si>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</si>
  <si>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</si>
  <si>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</si>
  <si>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</si>
  <si>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</si>
  <si>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</si>
  <si>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</si>
  <si>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</si>
  <si>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</si>
  <si>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</si>
  <si>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</si>
  <si>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</si>
  <si>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</si>
  <si>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</si>
  <si>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</si>
  <si>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</si>
  <si>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</si>
  <si>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</si>
  <si>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</si>
  <si>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</si>
  <si>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</si>
  <si>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</si>
  <si>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</si>
  <si>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</si>
  <si>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</si>
  <si>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</si>
  <si>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</si>
  <si>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</si>
  <si>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</si>
  <si>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</si>
  <si>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</si>
  <si>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</si>
  <si>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</si>
  <si>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</si>
  <si>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</si>
  <si>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</si>
  <si>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</si>
  <si>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</si>
  <si>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</si>
  <si>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</si>
  <si>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</si>
  <si>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</si>
  <si>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</si>
  <si>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</si>
  <si>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</si>
  <si>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</si>
  <si>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</si>
  <si>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</si>
  <si>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</si>
  <si>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</si>
  <si>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</si>
  <si>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</si>
  <si>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</si>
  <si>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</si>
  <si>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</si>
  <si>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</si>
  <si>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</si>
  <si>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</si>
  <si>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</si>
  <si>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</si>
  <si>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</si>
  <si>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</si>
  <si>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</si>
  <si>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</si>
  <si>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</si>
  <si>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</si>
  <si>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</si>
  <si>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</si>
  <si>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</si>
  <si>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</si>
  <si>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</si>
  <si>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</si>
  <si>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</si>
  <si>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</si>
  <si>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</si>
  <si>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</si>
  <si>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</si>
  <si>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</si>
  <si>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</si>
  <si>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</si>
  <si>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</si>
  <si>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</si>
  <si>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</si>
  <si>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</si>
  <si>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</si>
  <si>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</si>
  <si>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</si>
  <si>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</si>
  <si>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</si>
  <si>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</si>
  <si>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</si>
  <si>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</si>
  <si>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</si>
  <si>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</si>
  <si>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</si>
  <si>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</si>
  <si>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</si>
  <si>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</si>
  <si>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</si>
  <si>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</si>
  <si>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</si>
  <si>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</si>
  <si>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</si>
  <si>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</si>
  <si>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</si>
  <si>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</si>
  <si>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</si>
  <si>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</si>
  <si>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</si>
  <si>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</si>
  <si>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</si>
  <si>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</si>
  <si>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</si>
  <si>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</si>
  <si>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</si>
  <si>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</si>
  <si>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</si>
  <si>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</si>
  <si>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</si>
  <si>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</si>
  <si>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</si>
  <si>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</si>
  <si>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</si>
  <si>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</si>
  <si>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</si>
  <si>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</si>
  <si>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</si>
  <si>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</si>
  <si>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</si>
  <si>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</si>
  <si>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</si>
  <si>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</si>
  <si>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</si>
  <si>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</si>
  <si>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</si>
  <si>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</si>
  <si>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</si>
  <si>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</si>
  <si>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</si>
  <si>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</si>
  <si>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</si>
  <si>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</si>
  <si>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</si>
  <si>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</si>
  <si>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</si>
  <si>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</si>
  <si>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</si>
  <si>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</si>
  <si>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</si>
  <si>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</si>
  <si>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</si>
  <si>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</si>
  <si>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</si>
  <si>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</si>
  <si>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</si>
  <si>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</si>
  <si>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</si>
  <si>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</si>
  <si>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</si>
  <si>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</si>
  <si>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</si>
  <si>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</si>
  <si>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</si>
  <si>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</si>
  <si>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</si>
  <si>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</si>
  <si>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</si>
  <si>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</si>
  <si>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</si>
  <si>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</si>
  <si>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</si>
  <si>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</si>
  <si>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</si>
  <si>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</si>
  <si>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</si>
  <si>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</si>
  <si>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</si>
  <si>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</si>
  <si>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</si>
  <si>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</si>
  <si>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</si>
  <si>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</si>
  <si>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</si>
  <si>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</si>
  <si>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</si>
  <si>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</si>
  <si>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</si>
  <si>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</si>
  <si>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</si>
  <si>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</si>
  <si>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</si>
  <si>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</si>
  <si>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</si>
  <si>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</si>
  <si>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</si>
  <si>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</si>
  <si>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</si>
  <si>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</si>
  <si>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</si>
  <si>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</si>
  <si>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</si>
  <si>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</si>
  <si>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</si>
  <si>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</si>
  <si>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</si>
  <si>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</si>
  <si>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</si>
  <si>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</si>
  <si>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</si>
  <si>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</si>
  <si>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</si>
  <si>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</si>
  <si>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</si>
  <si>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</si>
  <si>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</si>
  <si>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</si>
  <si>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</si>
  <si>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</si>
  <si>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</si>
  <si>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</si>
  <si>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</si>
  <si>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</si>
  <si>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</si>
  <si>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</si>
  <si>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</si>
  <si>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</si>
  <si>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</si>
  <si>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</si>
  <si>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</si>
  <si>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</si>
  <si>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</si>
  <si>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</si>
  <si>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</si>
  <si>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</si>
  <si>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</si>
  <si>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</si>
  <si>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</si>
  <si>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</si>
  <si>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</si>
  <si>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</si>
  <si>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</si>
  <si>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</si>
  <si>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</si>
  <si>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</si>
  <si>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</si>
  <si>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</si>
  <si>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</si>
  <si>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</si>
  <si>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</si>
  <si>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</si>
  <si>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</si>
  <si>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</si>
  <si>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</si>
  <si>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</si>
  <si>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</si>
  <si>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</si>
  <si>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</si>
  <si>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</si>
  <si>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</si>
  <si>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</si>
  <si>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</si>
  <si>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</si>
  <si>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</si>
  <si>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</si>
  <si>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</si>
  <si>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</si>
  <si>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</si>
  <si>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</si>
  <si>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</si>
  <si>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</si>
  <si>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</si>
  <si>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</si>
  <si>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</si>
  <si>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</si>
  <si>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</si>
  <si>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</si>
  <si>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</si>
  <si>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</si>
  <si>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</si>
  <si>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</si>
  <si>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</si>
  <si>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</si>
  <si>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</si>
  <si>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</si>
  <si>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</si>
  <si>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</si>
  <si>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</si>
  <si>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</si>
  <si>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</si>
  <si>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</si>
  <si>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</si>
  <si>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</si>
  <si>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</si>
  <si>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</si>
  <si>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</si>
  <si>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</si>
  <si>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</si>
  <si>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</si>
  <si>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</si>
  <si>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</si>
  <si>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</si>
  <si>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</si>
  <si>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</si>
  <si>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</si>
  <si>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</si>
  <si>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</si>
  <si>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</si>
  <si>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</si>
  <si>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</si>
  <si>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</si>
  <si>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</si>
  <si>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</si>
  <si>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</si>
  <si>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</si>
  <si>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</si>
  <si>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</si>
  <si>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</si>
  <si>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</si>
  <si>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</si>
  <si>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</si>
  <si>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</si>
  <si>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</si>
  <si>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</si>
  <si>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</si>
  <si>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</si>
  <si>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</si>
  <si>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</si>
  <si>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</si>
  <si>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</si>
  <si>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</si>
  <si>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</si>
  <si>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</si>
  <si>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</si>
  <si>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</si>
  <si>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</si>
  <si>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</si>
  <si>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</si>
  <si>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</si>
  <si>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</si>
  <si>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</si>
  <si>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</si>
  <si>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</si>
  <si>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</si>
  <si>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</si>
  <si>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</si>
  <si>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</si>
  <si>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</si>
  <si>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</si>
  <si>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</si>
  <si>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</si>
  <si>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</si>
  <si>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</si>
  <si>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</si>
  <si>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</si>
  <si>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</si>
  <si>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</si>
  <si>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</si>
  <si>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</si>
  <si>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</si>
  <si>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</si>
  <si>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</si>
  <si>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</si>
  <si>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</si>
  <si>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</si>
  <si>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</si>
  <si>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</si>
  <si>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</si>
  <si>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</si>
  <si>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</si>
  <si>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</si>
  <si>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</si>
  <si>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</si>
  <si>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</si>
  <si>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</si>
  <si>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</si>
  <si>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</si>
  <si>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</si>
  <si>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</si>
  <si>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</si>
  <si>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</si>
  <si>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</si>
  <si>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</si>
  <si>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</si>
  <si>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</si>
  <si>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</si>
  <si>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</si>
  <si>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</si>
  <si>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</si>
  <si>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</si>
  <si>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</si>
  <si>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</si>
  <si>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</si>
  <si>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</si>
  <si>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</si>
  <si>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</si>
  <si>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</si>
  <si>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</si>
  <si>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</si>
  <si>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</si>
  <si>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</si>
  <si>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</si>
  <si>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</si>
  <si>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</si>
  <si>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</si>
  <si>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</si>
  <si>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</si>
  <si>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</si>
  <si>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</si>
  <si>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</si>
  <si>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</si>
  <si>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</si>
  <si>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</si>
  <si>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</si>
  <si>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</si>
  <si>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</si>
  <si>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</si>
  <si>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</si>
  <si>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</si>
  <si>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</si>
  <si>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</si>
  <si>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</si>
  <si>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</si>
  <si>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</si>
  <si>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</si>
  <si>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</si>
  <si>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</si>
  <si>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</si>
  <si>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</si>
  <si>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</si>
  <si>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</si>
  <si>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</si>
  <si>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</si>
  <si>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</si>
  <si>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</si>
  <si>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</si>
  <si>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</si>
  <si>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</si>
  <si>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</si>
  <si>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</si>
  <si>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</si>
  <si>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</si>
  <si>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</si>
  <si>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</si>
  <si>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</si>
  <si>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</si>
  <si>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</si>
  <si>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</si>
  <si>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</si>
  <si>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</si>
  <si>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</si>
  <si>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</si>
  <si>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</si>
  <si>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</si>
  <si>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</si>
  <si>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</si>
  <si>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</si>
  <si>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</si>
  <si>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</si>
  <si>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</si>
  <si>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</si>
  <si>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</si>
  <si>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</si>
  <si>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</si>
  <si>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</si>
  <si>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</si>
  <si>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</si>
  <si>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</si>
  <si>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</si>
  <si>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</si>
  <si>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</si>
  <si>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</si>
  <si>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</si>
  <si>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</si>
  <si>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</si>
  <si>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</si>
  <si>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</si>
  <si>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</si>
  <si>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</si>
  <si>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</si>
  <si>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</si>
  <si>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</si>
  <si>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</si>
  <si>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</si>
  <si>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</si>
  <si>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</si>
  <si>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</si>
  <si>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</si>
  <si>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</si>
  <si>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</si>
  <si>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</si>
  <si>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</si>
  <si>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</si>
  <si>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</si>
  <si>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</si>
  <si>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</si>
  <si>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</si>
  <si>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</si>
  <si>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</si>
  <si>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</si>
  <si>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</si>
  <si>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</si>
  <si>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</si>
  <si>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</si>
  <si>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</si>
  <si>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</si>
  <si>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</si>
  <si>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</si>
  <si>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</si>
  <si>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</si>
  <si>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</si>
  <si>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</si>
  <si>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</si>
  <si>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</si>
  <si>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</si>
  <si>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</si>
  <si>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</si>
  <si>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</si>
  <si>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</si>
  <si>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</si>
  <si>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</si>
  <si>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</si>
  <si>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</si>
  <si>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</si>
  <si>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</si>
  <si>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</si>
  <si>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</si>
  <si>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</si>
  <si>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</si>
  <si>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</si>
  <si>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</si>
  <si>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</si>
  <si>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</si>
  <si>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</si>
  <si>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</si>
  <si>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</si>
  <si>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</si>
  <si>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</si>
  <si>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</si>
  <si>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</si>
  <si>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</si>
  <si>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</si>
  <si>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</si>
  <si>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</si>
  <si>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</si>
  <si>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</si>
  <si>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</si>
  <si>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</si>
  <si>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</si>
  <si>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</si>
  <si>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</si>
  <si>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</si>
  <si>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</si>
  <si>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</si>
  <si>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</si>
  <si>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</si>
  <si>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</si>
  <si>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</si>
  <si>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</si>
  <si>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</si>
  <si>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</si>
  <si>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</si>
  <si>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</si>
  <si>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</si>
  <si>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</si>
  <si>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</si>
  <si>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</si>
  <si>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</si>
  <si>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</si>
  <si>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</si>
  <si>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</si>
  <si>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</si>
  <si>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</si>
  <si>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</si>
  <si>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</si>
  <si>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</si>
  <si>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</si>
  <si>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</si>
  <si>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</si>
  <si>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</si>
  <si>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</si>
  <si>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</si>
  <si>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</si>
  <si>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</si>
  <si>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</si>
  <si>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</si>
  <si>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</si>
  <si>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</si>
  <si>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</si>
  <si>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</si>
  <si>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</si>
  <si>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</si>
  <si>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</si>
  <si>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</si>
  <si>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</si>
  <si>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</si>
  <si>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</si>
  <si>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</si>
  <si>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</si>
  <si>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</si>
  <si>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</si>
  <si>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</si>
  <si>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</si>
  <si>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</si>
  <si>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</si>
  <si>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</si>
  <si>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</si>
  <si>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</si>
  <si>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</si>
  <si>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</si>
  <si>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</si>
  <si>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</si>
  <si>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</si>
  <si>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</si>
  <si>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</si>
  <si>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</si>
  <si>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</si>
  <si>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</si>
  <si>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</si>
  <si>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</si>
  <si>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</si>
  <si>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</si>
  <si>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</si>
  <si>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</si>
  <si>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</si>
  <si>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</si>
  <si>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</si>
  <si>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</si>
  <si>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</si>
  <si>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</si>
  <si>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</si>
  <si>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</si>
  <si>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</si>
  <si>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</si>
  <si>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</si>
  <si>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</si>
  <si>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</si>
  <si>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</si>
  <si>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</si>
  <si>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</si>
  <si>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</si>
  <si>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</si>
  <si>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</si>
  <si>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</si>
  <si>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</si>
  <si>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</si>
  <si>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</si>
  <si>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</si>
  <si>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</si>
  <si>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</si>
  <si>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</si>
  <si>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</si>
  <si>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</si>
  <si>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</si>
  <si>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</si>
  <si>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</si>
  <si>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</si>
  <si>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</si>
  <si>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</si>
  <si>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</si>
  <si>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</si>
  <si>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</si>
  <si>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</si>
  <si>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</si>
  <si>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</si>
  <si>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</si>
  <si>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</si>
  <si>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</si>
  <si>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</si>
  <si>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</si>
  <si>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</si>
  <si>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</si>
  <si>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</si>
  <si>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</si>
  <si>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</si>
  <si>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</si>
  <si>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</si>
  <si>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</si>
  <si>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</si>
  <si>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</si>
  <si>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</si>
  <si>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</si>
  <si>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</si>
  <si>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</si>
  <si>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</si>
  <si>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</si>
  <si>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</si>
  <si>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</si>
  <si>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</si>
  <si>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</si>
  <si>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</si>
  <si>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</si>
  <si>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</si>
  <si>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</si>
  <si>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</si>
  <si>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</si>
  <si>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</si>
  <si>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</si>
  <si>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</si>
  <si>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</si>
  <si>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</si>
  <si>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</si>
  <si>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</si>
  <si>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</si>
  <si>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</si>
  <si>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</si>
  <si>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</si>
  <si>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</si>
  <si>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</si>
  <si>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</si>
  <si>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</si>
  <si>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</si>
  <si>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</si>
  <si>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</si>
  <si>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</si>
  <si>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</si>
  <si>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</si>
  <si>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</si>
  <si>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</si>
  <si>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</si>
  <si>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</si>
  <si>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</si>
  <si>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</si>
  <si>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</si>
  <si>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</si>
  <si>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</si>
  <si>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</si>
  <si>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</si>
  <si>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</si>
  <si>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</si>
  <si>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</si>
  <si>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</si>
  <si>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</si>
  <si>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</si>
  <si>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</si>
  <si>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</si>
  <si>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</si>
  <si>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</si>
  <si>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</si>
  <si>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</si>
  <si>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</si>
  <si>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</si>
  <si>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</si>
  <si>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</si>
  <si>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</si>
  <si>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</si>
  <si>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</si>
  <si>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</si>
  <si>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</si>
  <si>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</si>
  <si>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</si>
  <si>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</si>
  <si>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</si>
  <si>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</si>
  <si>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</si>
  <si>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</si>
  <si>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</si>
  <si>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</si>
  <si>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</si>
  <si>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</si>
  <si>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</si>
  <si>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</si>
  <si>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</si>
  <si>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</si>
  <si>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</si>
  <si>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</si>
  <si>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</si>
  <si>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</si>
  <si>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</si>
  <si>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</si>
  <si>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</si>
  <si>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</si>
  <si>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</si>
  <si>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</si>
  <si>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</si>
  <si>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</si>
  <si>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</si>
  <si>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</si>
  <si>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</si>
  <si>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</si>
  <si>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</si>
  <si>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</si>
  <si>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</si>
  <si>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</si>
  <si>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</si>
  <si>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</si>
  <si>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</si>
  <si>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</si>
  <si>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</si>
  <si>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</si>
  <si>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</si>
  <si>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</si>
  <si>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</si>
  <si>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</si>
  <si>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</si>
  <si>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</si>
  <si>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</si>
  <si>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</si>
  <si>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</si>
  <si>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</si>
  <si>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</si>
  <si>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</si>
  <si>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</si>
  <si>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</si>
  <si>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</si>
  <si>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</si>
  <si>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</si>
  <si>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</si>
  <si>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</si>
  <si>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</si>
  <si>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</si>
  <si>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</si>
  <si>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</si>
  <si>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</si>
  <si>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</si>
  <si>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</si>
  <si>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</si>
  <si>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</si>
  <si>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</si>
  <si>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</si>
  <si>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</si>
  <si>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</si>
  <si>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</si>
  <si>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</si>
  <si>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</si>
  <si>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</si>
  <si>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</si>
  <si>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</si>
  <si>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</si>
  <si>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</si>
  <si>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</si>
  <si>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</si>
  <si>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</si>
  <si>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</si>
  <si>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</si>
  <si>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</si>
  <si>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</si>
  <si>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</si>
  <si>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</si>
  <si>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</si>
  <si>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</si>
  <si>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</si>
  <si>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</si>
  <si>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</si>
  <si>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</si>
  <si>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</si>
  <si>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</si>
  <si>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</si>
  <si>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</si>
  <si>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</si>
  <si>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</si>
  <si>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</si>
  <si>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</si>
  <si>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</si>
  <si>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</si>
  <si>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</si>
  <si>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</si>
  <si>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</si>
  <si>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</si>
  <si>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</si>
  <si>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</si>
  <si>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</si>
  <si>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</si>
  <si>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</si>
  <si>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</si>
  <si>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</si>
  <si>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</si>
  <si>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</si>
  <si>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</si>
  <si>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</si>
  <si>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</si>
  <si>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</si>
  <si>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</si>
  <si>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</si>
  <si>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</si>
  <si>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</si>
  <si>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</si>
  <si>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</si>
  <si>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</si>
  <si>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</si>
  <si>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</si>
  <si>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</si>
  <si>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</si>
  <si>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</si>
  <si>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</si>
  <si>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</si>
  <si>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</si>
  <si>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</si>
  <si>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</si>
  <si>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</si>
  <si>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</si>
  <si>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</si>
  <si>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</si>
  <si>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</si>
  <si>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</si>
  <si>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</si>
  <si>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</si>
  <si>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</si>
  <si>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</si>
  <si>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</si>
  <si>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</si>
  <si>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</si>
  <si>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</si>
  <si>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</si>
  <si>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</si>
  <si>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</si>
  <si>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</si>
  <si>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</si>
  <si>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</si>
  <si>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</si>
  <si>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</si>
  <si>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</si>
  <si>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</si>
  <si>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</si>
  <si>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</si>
  <si>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</si>
  <si>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</si>
  <si>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</si>
  <si>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</si>
  <si>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</si>
  <si>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</si>
  <si>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</si>
  <si>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</si>
  <si>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</si>
  <si>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</si>
  <si>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</si>
  <si>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</si>
  <si>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</si>
  <si>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</si>
  <si>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</si>
  <si>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</si>
  <si>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</si>
  <si>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</si>
  <si>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</si>
  <si>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</si>
  <si>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</si>
  <si>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</si>
  <si>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</si>
  <si>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</si>
  <si>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</si>
  <si>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</si>
  <si>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</si>
  <si>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</si>
  <si>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</si>
  <si>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</si>
  <si>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</si>
  <si>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</si>
  <si>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</si>
  <si>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</si>
  <si>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</si>
  <si>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</si>
  <si>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</si>
  <si>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</si>
  <si>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</si>
  <si>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</si>
  <si>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</si>
  <si>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</si>
  <si>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</si>
  <si>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</si>
  <si>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</si>
  <si>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</si>
  <si>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</si>
  <si>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</si>
  <si>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</si>
  <si>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</si>
  <si>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</si>
  <si>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</si>
  <si>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</si>
  <si>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</si>
  <si>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</si>
  <si>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</si>
  <si>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</si>
  <si>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</si>
  <si>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</si>
  <si>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</si>
  <si>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</si>
  <si>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</si>
  <si>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</si>
  <si>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</si>
  <si>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</si>
  <si>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</si>
  <si>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</si>
  <si>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</si>
  <si>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</si>
  <si>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</si>
  <si>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</si>
  <si>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</si>
  <si>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</si>
  <si>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</si>
  <si>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</si>
  <si>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</si>
  <si>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</si>
  <si>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</si>
  <si>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</si>
  <si>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</si>
  <si>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</si>
  <si>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</si>
  <si>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</si>
  <si>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</si>
  <si>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</si>
  <si>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</si>
  <si>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</si>
  <si>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</si>
  <si>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</si>
  <si>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</si>
  <si>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</si>
  <si>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</si>
  <si>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</si>
  <si>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</si>
  <si>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</si>
  <si>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</si>
  <si>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</si>
  <si>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</si>
  <si>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</si>
  <si>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</si>
  <si>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</si>
  <si>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</si>
  <si>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</si>
  <si>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</si>
  <si>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</si>
  <si>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</si>
  <si>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</si>
  <si>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</si>
  <si>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</si>
  <si>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</si>
  <si>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</si>
  <si>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</si>
  <si>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</si>
  <si>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</si>
  <si>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</si>
  <si>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</si>
  <si>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</si>
  <si>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</si>
  <si>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</si>
  <si>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</si>
  <si>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</si>
  <si>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</si>
  <si>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</si>
  <si>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</si>
  <si>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</si>
  <si>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</si>
  <si>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</si>
  <si>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</si>
  <si>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</si>
  <si>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</si>
  <si>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</si>
  <si>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</si>
  <si>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</si>
  <si>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</si>
  <si>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</si>
  <si>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</si>
  <si>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</si>
  <si>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</si>
  <si>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</si>
  <si>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</si>
  <si>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</si>
  <si>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</si>
  <si>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</si>
  <si>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</si>
  <si>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</si>
  <si>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</si>
  <si>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</si>
  <si>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</si>
  <si>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</si>
  <si>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</si>
  <si>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</si>
  <si>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</si>
  <si>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</si>
  <si>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</si>
  <si>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</si>
  <si>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</si>
  <si>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</si>
  <si>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</si>
  <si>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</si>
  <si>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</si>
  <si>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</si>
  <si>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</si>
  <si>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</si>
  <si>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</si>
  <si>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</si>
  <si>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</si>
  <si>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</si>
  <si>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</si>
  <si>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</si>
  <si>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</si>
  <si>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</si>
  <si>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</si>
  <si>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</si>
  <si>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</si>
  <si>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</si>
  <si>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</si>
  <si>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</si>
  <si>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</si>
  <si>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</si>
  <si>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</si>
  <si>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</si>
  <si>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</si>
  <si>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</si>
  <si>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</si>
  <si>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</si>
  <si>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</si>
  <si>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</si>
  <si>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</si>
  <si>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</si>
  <si>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</si>
  <si>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</si>
  <si>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</si>
  <si>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</si>
  <si>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</si>
  <si>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</si>
  <si>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</si>
  <si>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</si>
  <si>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</si>
  <si>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</si>
  <si>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</si>
  <si>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</si>
  <si>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</si>
  <si>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</si>
  <si>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</si>
  <si>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</si>
  <si>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</si>
  <si>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</si>
  <si>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</si>
  <si>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</si>
  <si>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</si>
  <si>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</si>
  <si>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</si>
  <si>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</si>
  <si>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</si>
  <si>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</si>
  <si>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</si>
  <si>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</si>
  <si>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</si>
  <si>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</si>
  <si>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</si>
  <si>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</si>
  <si>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</si>
  <si>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</si>
  <si>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</si>
  <si>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</si>
  <si>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</si>
  <si>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</si>
  <si>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</si>
  <si>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</si>
  <si>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</si>
  <si>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</si>
  <si>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</si>
  <si>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</si>
  <si>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</si>
  <si>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</si>
  <si>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</si>
  <si>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</si>
  <si>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</si>
  <si>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</si>
  <si>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</si>
  <si>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</si>
  <si>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</si>
  <si>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</si>
  <si>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</si>
  <si>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</si>
  <si>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</si>
  <si>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</si>
  <si>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</si>
  <si>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</si>
  <si>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</si>
  <si>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</si>
  <si>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</si>
  <si>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</si>
  <si>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</si>
  <si>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</si>
  <si>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</si>
  <si>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</si>
  <si>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</si>
  <si>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</si>
  <si>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</si>
  <si>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</si>
  <si>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</si>
  <si>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</si>
  <si>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</si>
  <si>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</si>
  <si>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</si>
  <si>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</si>
  <si>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</si>
  <si>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</si>
  <si>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</si>
  <si>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</si>
  <si>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</si>
  <si>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</si>
  <si>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</si>
  <si>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</si>
  <si>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</si>
  <si>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</si>
  <si>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</si>
  <si>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</si>
  <si>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</si>
  <si>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</si>
  <si>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</si>
  <si>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</si>
  <si>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</si>
  <si>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</si>
  <si>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</si>
  <si>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</si>
  <si>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</si>
  <si>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</si>
  <si>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</si>
  <si>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</si>
  <si>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</si>
  <si>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</si>
  <si>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</si>
  <si>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</si>
  <si>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</si>
  <si>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</si>
  <si>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</si>
  <si>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</si>
  <si>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</si>
  <si>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</si>
  <si>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</si>
  <si>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</si>
  <si>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</si>
  <si>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</si>
  <si>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</si>
  <si>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</si>
  <si>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</si>
  <si>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</si>
  <si>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</si>
  <si>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</si>
  <si>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</si>
  <si>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</si>
  <si>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</si>
  <si>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</si>
  <si>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</si>
  <si>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</si>
  <si>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</si>
  <si>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</si>
  <si>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</si>
  <si>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</si>
  <si>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</si>
  <si>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</si>
  <si>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</si>
  <si>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</si>
  <si>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</si>
  <si>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</si>
  <si>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</si>
  <si>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</si>
  <si>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</si>
  <si>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</si>
  <si>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</si>
  <si>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</si>
  <si>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</si>
  <si>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</si>
  <si>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</si>
  <si>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</si>
  <si>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</si>
  <si>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</si>
  <si>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</si>
  <si>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</si>
  <si>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</si>
  <si>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</si>
  <si>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</si>
  <si>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</si>
  <si>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</si>
  <si>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</si>
  <si>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</si>
  <si>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</si>
  <si>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</si>
  <si>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</si>
  <si>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</si>
  <si>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</si>
  <si>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</si>
  <si>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</si>
  <si>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</si>
  <si>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</si>
  <si>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</si>
  <si>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</si>
  <si>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</si>
  <si>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</si>
  <si>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</si>
  <si>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</si>
  <si>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</si>
  <si>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</si>
  <si>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</si>
  <si>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</si>
  <si>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</si>
  <si>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</si>
  <si>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</si>
  <si>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</si>
  <si>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</si>
  <si>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</si>
  <si>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</si>
  <si>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</si>
  <si>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</si>
  <si>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</si>
  <si>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</si>
  <si>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</si>
  <si>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</si>
  <si>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</si>
  <si>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</si>
  <si>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</si>
  <si>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</si>
  <si>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</si>
  <si>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</si>
  <si>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</si>
  <si>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</si>
  <si>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</si>
  <si>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</si>
  <si>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</si>
  <si>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</si>
  <si>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</si>
  <si>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</si>
  <si>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</si>
  <si>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</si>
  <si>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</si>
  <si>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</si>
  <si>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</si>
  <si>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</si>
  <si>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</si>
  <si>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</si>
  <si>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</si>
  <si>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</si>
  <si>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</si>
  <si>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</si>
  <si>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</si>
  <si>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</si>
  <si>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</si>
  <si>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</si>
  <si>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</si>
  <si>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</si>
  <si>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</si>
  <si>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</si>
  <si>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</si>
  <si>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</si>
  <si>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</si>
  <si>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</si>
  <si>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</si>
  <si>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</si>
  <si>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</si>
  <si>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</si>
  <si>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</si>
  <si>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</si>
  <si>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</si>
  <si>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</si>
  <si>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</si>
  <si>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</si>
  <si>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</si>
  <si>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</si>
  <si>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</si>
  <si>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</si>
  <si>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</si>
  <si>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</si>
  <si>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</si>
  <si>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</si>
  <si>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</si>
  <si>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</si>
  <si>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</si>
  <si>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</si>
  <si>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</si>
  <si>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</si>
  <si>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</si>
  <si>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</si>
  <si>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</si>
  <si>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</si>
  <si>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</si>
  <si>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</si>
  <si>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</si>
  <si>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</si>
  <si>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</si>
  <si>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</si>
  <si>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</si>
  <si>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</si>
  <si>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</si>
  <si>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</si>
  <si>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</si>
  <si>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</si>
  <si>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</si>
  <si>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</si>
  <si>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</si>
  <si>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</si>
  <si>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</si>
  <si>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</si>
  <si>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</si>
  <si>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</si>
  <si>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</si>
  <si>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</si>
  <si>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</si>
  <si>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</si>
  <si>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</si>
  <si>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</si>
  <si>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</si>
  <si>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</si>
  <si>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</si>
  <si>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</si>
  <si>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</si>
  <si>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</si>
  <si>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</si>
  <si>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</si>
  <si>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</si>
  <si>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</si>
  <si>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</si>
  <si>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</si>
  <si>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</si>
  <si>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</si>
  <si>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</si>
  <si>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</si>
  <si>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</si>
  <si>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</si>
  <si>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</si>
  <si>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</si>
  <si>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</si>
  <si>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</si>
  <si>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</si>
  <si>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</si>
  <si>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</si>
  <si>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</si>
  <si>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</si>
  <si>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</si>
  <si>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</si>
  <si>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</si>
  <si>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</si>
  <si>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</si>
  <si>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</si>
  <si>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</si>
  <si>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</si>
  <si>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</si>
  <si>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</si>
  <si>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</si>
  <si>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</si>
  <si>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</si>
  <si>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</si>
  <si>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</si>
  <si>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</si>
  <si>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</si>
  <si>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</si>
  <si>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</si>
  <si>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</si>
  <si>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</si>
  <si>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</si>
  <si>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</si>
  <si>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</si>
  <si>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</si>
  <si>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</si>
  <si>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</si>
  <si>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</si>
  <si>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</si>
  <si>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</si>
  <si>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</si>
  <si>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</si>
  <si>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</si>
  <si>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</si>
  <si>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</si>
  <si>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</si>
  <si>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</si>
  <si>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</si>
  <si>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</si>
  <si>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</si>
  <si>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</si>
  <si>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</si>
  <si>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</si>
  <si>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</si>
  <si>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</si>
  <si>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</si>
  <si>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</si>
  <si>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</si>
  <si>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</si>
  <si>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</si>
  <si>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</si>
  <si>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</si>
  <si>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</si>
  <si>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</si>
  <si>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</si>
  <si>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</si>
  <si>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</si>
  <si>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</si>
  <si>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</si>
  <si>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</si>
  <si>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</si>
  <si>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</si>
  <si>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</si>
  <si>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</si>
  <si>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</si>
  <si>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</si>
  <si>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</si>
  <si>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</si>
  <si>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</si>
  <si>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</si>
  <si>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</si>
  <si>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</si>
  <si>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</si>
  <si>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</si>
  <si>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</si>
  <si>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</si>
  <si>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</si>
  <si>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</si>
  <si>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</si>
  <si>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</si>
  <si>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</si>
  <si>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</si>
  <si>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</si>
  <si>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</si>
  <si>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</si>
  <si>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</si>
  <si>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</si>
  <si>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</si>
  <si>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</si>
  <si>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</si>
  <si>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</si>
  <si>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</si>
  <si>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</si>
  <si>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</si>
  <si>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</si>
  <si>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</si>
  <si>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</si>
  <si>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</si>
  <si>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</si>
  <si>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</si>
  <si>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</si>
  <si>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</si>
  <si>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</si>
  <si>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</si>
  <si>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</si>
  <si>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</si>
  <si>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</si>
  <si>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</si>
  <si>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</si>
  <si>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</si>
  <si>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</si>
  <si>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</si>
  <si>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</si>
  <si>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</si>
  <si>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</si>
  <si>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</si>
  <si>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</si>
  <si>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</si>
  <si>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</si>
  <si>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</si>
  <si>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</si>
  <si>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</si>
  <si>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</si>
  <si>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</si>
  <si>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</si>
  <si>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</si>
  <si>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</si>
  <si>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</si>
  <si>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</si>
  <si>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</si>
  <si>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</si>
  <si>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</si>
  <si>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</si>
  <si>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</si>
  <si>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</si>
  <si>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</si>
  <si>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</si>
  <si>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</si>
  <si>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</si>
  <si>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</si>
  <si>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</si>
  <si>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</si>
  <si>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</si>
  <si>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</si>
  <si>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</si>
  <si>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</si>
  <si>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</si>
  <si>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</si>
  <si>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</si>
  <si>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</si>
  <si>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</si>
  <si>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</si>
  <si>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</si>
  <si>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</si>
  <si>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</si>
  <si>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</si>
  <si>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</si>
  <si>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</si>
  <si>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</si>
  <si>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</si>
  <si>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</si>
  <si>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</si>
  <si>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</si>
  <si>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</si>
  <si>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</si>
  <si>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</si>
  <si>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</si>
  <si>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</si>
  <si>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</si>
  <si>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</si>
  <si>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</si>
  <si>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</si>
  <si>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</si>
  <si>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</si>
  <si>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</si>
  <si>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</si>
  <si>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</si>
  <si>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</si>
  <si>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</si>
  <si>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</si>
  <si>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</si>
  <si>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</si>
  <si>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</si>
  <si>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</si>
  <si>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</si>
  <si>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</si>
  <si>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</si>
  <si>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</si>
  <si>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</si>
  <si>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</si>
  <si>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</si>
  <si>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</si>
  <si>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</si>
  <si>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</si>
  <si>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</si>
  <si>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</si>
  <si>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</si>
  <si>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</si>
  <si>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</si>
  <si>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</si>
  <si>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</si>
  <si>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</si>
  <si>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</si>
  <si>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</si>
  <si>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</si>
  <si>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</si>
  <si>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</si>
  <si>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</si>
  <si>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</si>
  <si>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</si>
  <si>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</si>
  <si>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</si>
  <si>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</si>
  <si>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</si>
  <si>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</si>
  <si>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</si>
  <si>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</si>
  <si>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</si>
  <si>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</si>
  <si>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</si>
  <si>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</si>
  <si>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</si>
  <si>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</si>
  <si>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</si>
  <si>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</si>
  <si>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</si>
  <si>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</si>
  <si>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</si>
  <si>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</si>
  <si>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</si>
  <si>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</si>
  <si>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</si>
  <si>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</si>
  <si>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</si>
  <si>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</si>
  <si>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</si>
  <si>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</si>
  <si>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</si>
  <si>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</si>
  <si>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</si>
  <si>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</si>
  <si>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</si>
  <si>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</si>
  <si>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</si>
  <si>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</si>
  <si>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</si>
  <si>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</si>
  <si>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</si>
  <si>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</si>
  <si>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</si>
  <si>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</si>
  <si>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</si>
  <si>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</si>
  <si>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</si>
  <si>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</si>
  <si>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</si>
  <si>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</si>
  <si>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</si>
  <si>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</si>
  <si>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</si>
  <si>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</si>
  <si>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</si>
  <si>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</si>
  <si>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</si>
  <si>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</si>
  <si>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</si>
  <si>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</si>
  <si>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</si>
  <si>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</si>
  <si>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</si>
  <si>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</si>
  <si>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</si>
  <si>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</si>
  <si>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</si>
  <si>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</si>
  <si>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</si>
  <si>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</si>
  <si>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</si>
  <si>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</si>
  <si>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</si>
  <si>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</si>
  <si>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</si>
  <si>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</si>
  <si>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</si>
  <si>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</si>
  <si>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</si>
  <si>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</si>
  <si>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</si>
  <si>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</si>
  <si>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</si>
  <si>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</si>
  <si>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</si>
  <si>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</si>
  <si>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</si>
  <si>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</si>
  <si>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</si>
  <si>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</si>
  <si>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</si>
  <si>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</si>
  <si>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</si>
  <si>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</si>
  <si>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</si>
  <si>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</si>
  <si>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</si>
  <si>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</si>
  <si>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</si>
  <si>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</si>
  <si>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</si>
  <si>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</si>
  <si>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</si>
  <si>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</si>
  <si>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</si>
  <si>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</si>
  <si>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</si>
  <si>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</si>
  <si>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</si>
  <si>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</si>
  <si>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</si>
  <si>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</si>
  <si>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</si>
  <si>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</si>
  <si>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</si>
  <si>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</si>
  <si>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</si>
  <si>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</si>
  <si>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</si>
  <si>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</si>
  <si>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</si>
  <si>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</si>
  <si>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</si>
  <si>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</si>
  <si>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</si>
  <si>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</si>
  <si>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</si>
  <si>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</si>
  <si>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</si>
  <si>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</si>
  <si>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</si>
  <si>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</si>
  <si>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</si>
  <si>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</si>
  <si>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</si>
  <si>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</si>
  <si>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</si>
  <si>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</si>
  <si>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</si>
  <si>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</si>
  <si>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</si>
  <si>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</si>
  <si>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</si>
  <si>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</si>
  <si>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</si>
  <si>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</si>
  <si>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</si>
  <si>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</si>
  <si>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</si>
  <si>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</si>
  <si>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</si>
  <si>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</si>
  <si>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</si>
  <si>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</si>
  <si>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</si>
  <si>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</si>
  <si>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</si>
  <si>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</si>
  <si>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</si>
  <si>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</si>
  <si>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</si>
  <si>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</si>
  <si>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</si>
  <si>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</si>
  <si>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</si>
  <si>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</si>
  <si>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</si>
  <si>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</si>
  <si>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</si>
  <si>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</si>
  <si>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</si>
  <si>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</si>
  <si>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</si>
  <si>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</si>
  <si>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</si>
  <si>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</si>
  <si>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</si>
  <si>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</si>
  <si>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</si>
  <si>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</si>
  <si>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</si>
  <si>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</si>
  <si>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</si>
  <si>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</si>
  <si>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</si>
  <si>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</si>
  <si>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</si>
  <si>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</si>
  <si>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</si>
  <si>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</si>
  <si>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</si>
  <si>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</si>
  <si>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</si>
  <si>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</si>
  <si>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</si>
  <si>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</si>
  <si>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</si>
  <si>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</si>
  <si>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</si>
  <si>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</si>
  <si>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</si>
  <si>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</si>
  <si>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</si>
  <si>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</si>
  <si>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</si>
  <si>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</si>
  <si>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</si>
  <si>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</si>
  <si>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</si>
  <si>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</si>
  <si>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</si>
  <si>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</si>
  <si>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</si>
  <si>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</si>
  <si>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</si>
  <si>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</si>
  <si>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</si>
  <si>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</si>
  <si>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</si>
  <si>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</si>
  <si>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</si>
  <si>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</si>
  <si>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</si>
  <si>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</si>
  <si>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</si>
  <si>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</si>
  <si>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</si>
  <si>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</si>
  <si>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</si>
  <si>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</si>
  <si>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</si>
  <si>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</si>
  <si>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</si>
  <si>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</si>
  <si>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</si>
  <si>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</si>
  <si>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</si>
  <si>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</si>
  <si>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</si>
  <si>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</si>
  <si>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</si>
  <si>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</si>
  <si>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</si>
  <si>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</si>
  <si>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</si>
  <si>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</si>
  <si>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</si>
  <si>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</si>
  <si>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</si>
  <si>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</si>
  <si>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</si>
  <si>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</si>
  <si>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</si>
  <si>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</si>
  <si>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</si>
  <si>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</si>
  <si>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</si>
  <si>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</si>
  <si>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</si>
  <si>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</si>
  <si>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</si>
  <si>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</si>
  <si>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</si>
  <si>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</si>
  <si>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</si>
  <si>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</si>
  <si>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</si>
  <si>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</si>
  <si>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</si>
  <si>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</si>
  <si>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</si>
  <si>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</si>
  <si>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</si>
  <si>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</si>
  <si>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</si>
  <si>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</si>
  <si>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</si>
  <si>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</si>
  <si>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</si>
  <si>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</si>
  <si>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</si>
  <si>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</si>
  <si>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</si>
  <si>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</si>
  <si>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</si>
  <si>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</si>
  <si>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</si>
  <si>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</si>
  <si>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</si>
  <si>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</si>
  <si>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</si>
  <si>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</si>
  <si>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</si>
  <si>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</si>
  <si>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</si>
  <si>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</si>
  <si>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</si>
  <si>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</si>
  <si>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</si>
  <si>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</si>
  <si>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</si>
  <si>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</si>
  <si>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</si>
  <si>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</si>
  <si>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</si>
  <si>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</si>
  <si>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</si>
  <si>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</si>
  <si>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</si>
  <si>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</si>
  <si>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</si>
  <si>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</si>
  <si>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</si>
  <si>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</si>
  <si>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</si>
  <si>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</si>
  <si>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</si>
  <si>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</si>
  <si>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</si>
  <si>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</si>
  <si>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</si>
  <si>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</si>
  <si>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</si>
  <si>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</si>
  <si>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</si>
  <si>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</si>
  <si>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</si>
  <si>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</si>
  <si>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</si>
  <si>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</si>
  <si>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</si>
  <si>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</si>
  <si>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</si>
  <si>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</si>
  <si>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</si>
  <si>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</si>
  <si>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</si>
  <si>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</si>
  <si>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</si>
  <si>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</si>
  <si>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</si>
  <si>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</si>
  <si>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</si>
  <si>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</si>
  <si>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</si>
  <si>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</si>
  <si>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</si>
  <si>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</si>
  <si>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</si>
  <si>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</si>
  <si>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</si>
  <si>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</si>
  <si>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</si>
  <si>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</si>
  <si>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</si>
  <si>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</si>
  <si>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</si>
  <si>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</si>
  <si>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</si>
  <si>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</si>
  <si>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</si>
  <si>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</si>
  <si>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</si>
  <si>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</si>
  <si>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</si>
  <si>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</si>
  <si>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</si>
  <si>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</si>
  <si>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</si>
  <si>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</si>
  <si>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</si>
  <si>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</si>
  <si>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</si>
  <si>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</si>
  <si>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</si>
  <si>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</si>
  <si>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</si>
  <si>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</si>
  <si>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</si>
  <si>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</si>
  <si>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</si>
  <si>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</si>
  <si>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</si>
  <si>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</si>
  <si>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</si>
  <si>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</si>
  <si>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</si>
  <si>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</si>
  <si>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</si>
  <si>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</si>
  <si>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</si>
  <si>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</si>
  <si>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</si>
  <si>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</si>
  <si>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</si>
  <si>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</si>
  <si>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</si>
  <si>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</si>
  <si>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</si>
  <si>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</si>
  <si>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</si>
  <si>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</si>
  <si>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</si>
  <si>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</si>
  <si>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</si>
  <si>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</si>
  <si>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</si>
  <si>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</si>
  <si>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</si>
  <si>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</si>
  <si>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</si>
  <si>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</si>
  <si>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</si>
  <si>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</si>
  <si>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</si>
  <si>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</si>
  <si>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</si>
  <si>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</si>
  <si>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</si>
  <si>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</si>
  <si>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</si>
  <si>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</si>
  <si>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</si>
  <si>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</si>
  <si>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</si>
  <si>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</si>
  <si>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</si>
  <si>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</si>
  <si>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</si>
  <si>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</si>
  <si>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</si>
  <si>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</si>
  <si>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</si>
  <si>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</si>
  <si>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</si>
  <si>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</si>
  <si>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</si>
  <si>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</si>
  <si>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</si>
  <si>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</si>
  <si>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</si>
  <si>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</si>
  <si>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</si>
  <si>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</si>
  <si>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</si>
  <si>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</si>
  <si>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</si>
  <si>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</si>
  <si>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</si>
  <si>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</si>
  <si>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</si>
  <si>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</si>
  <si>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</si>
  <si>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</si>
  <si>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</si>
  <si>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</si>
  <si>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</si>
  <si>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</si>
  <si>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</si>
  <si>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</si>
  <si>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</si>
  <si>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</si>
  <si>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</si>
  <si>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</si>
  <si>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</si>
  <si>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</si>
  <si>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</si>
  <si>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</si>
  <si>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</si>
  <si>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</si>
  <si>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</si>
  <si>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</si>
  <si>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</si>
  <si>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</si>
  <si>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</si>
  <si>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</si>
  <si>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</si>
  <si>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</si>
  <si>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</si>
  <si>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</si>
  <si>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</si>
  <si>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</si>
  <si>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</si>
  <si>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</si>
  <si>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</si>
  <si>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</si>
  <si>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</si>
  <si>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</si>
  <si>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</si>
  <si>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</si>
  <si>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</si>
  <si>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</si>
  <si>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</si>
  <si>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</si>
  <si>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</si>
  <si>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</si>
  <si>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</si>
  <si>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</si>
  <si>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</si>
  <si>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</si>
  <si>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</si>
  <si>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</si>
  <si>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</si>
  <si>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</si>
  <si>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</si>
  <si>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</si>
  <si>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</si>
  <si>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</si>
  <si>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</si>
  <si>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</si>
  <si>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</si>
  <si>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</si>
  <si>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</si>
  <si>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</si>
  <si>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</si>
  <si>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</si>
  <si>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</si>
  <si>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</si>
  <si>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</si>
  <si>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</si>
  <si>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</si>
  <si>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</si>
  <si>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</si>
  <si>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</si>
  <si>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</si>
  <si>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</si>
  <si>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</si>
  <si>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</si>
  <si>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</si>
  <si>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</si>
  <si>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</si>
  <si>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</si>
  <si>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</si>
  <si>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</si>
  <si>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</si>
  <si>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</si>
  <si>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</si>
  <si>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</si>
  <si>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</si>
  <si>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</si>
  <si>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</si>
  <si>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</si>
  <si>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</si>
  <si>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</si>
  <si>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</si>
  <si>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</si>
  <si>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</si>
  <si>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</si>
  <si>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</si>
  <si>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</si>
  <si>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</si>
  <si>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</si>
  <si>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</si>
  <si>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</si>
  <si>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</si>
  <si>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</si>
  <si>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</si>
  <si>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</si>
  <si>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</si>
  <si>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</si>
  <si>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</si>
  <si>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</si>
  <si>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</si>
  <si>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</si>
  <si>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</si>
  <si>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</si>
  <si>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</si>
  <si>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</si>
  <si>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</si>
  <si>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</si>
  <si>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</si>
  <si>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</si>
  <si>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</si>
  <si>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</si>
  <si>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</si>
  <si>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</si>
  <si>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</si>
  <si>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</si>
  <si>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</si>
  <si>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</si>
  <si>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</si>
  <si>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</si>
  <si>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</si>
  <si>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</si>
  <si>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</si>
  <si>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</si>
  <si>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</si>
  <si>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</si>
  <si>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</si>
  <si>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</si>
  <si>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</si>
  <si>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</si>
  <si>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</si>
  <si>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</si>
  <si>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</si>
  <si>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</si>
  <si>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</si>
  <si>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</si>
  <si>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</si>
  <si>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</si>
  <si>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</si>
  <si>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</si>
  <si>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</si>
  <si>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</si>
  <si>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</si>
  <si>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</si>
  <si>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</si>
  <si>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</si>
  <si>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</si>
  <si>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</si>
  <si>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</si>
  <si>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</si>
  <si>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</si>
  <si>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</si>
  <si>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</si>
  <si>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</si>
  <si>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</si>
  <si>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</si>
  <si>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</si>
  <si>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</si>
  <si>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</si>
  <si>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</si>
  <si>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</si>
  <si>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</si>
  <si>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</si>
  <si>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</si>
  <si>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</si>
  <si>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</si>
  <si>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</si>
  <si>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</si>
  <si>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</si>
  <si>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</si>
  <si>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</si>
  <si>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</si>
  <si>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</si>
  <si>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</si>
  <si>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</si>
  <si>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</si>
  <si>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</si>
  <si>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</si>
  <si>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</si>
  <si>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</si>
  <si>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</si>
  <si>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</si>
  <si>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</si>
  <si>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</si>
  <si>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</si>
  <si>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</si>
  <si>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</si>
  <si>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</si>
  <si>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</si>
  <si>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</si>
  <si>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</si>
  <si>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</si>
  <si>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</si>
  <si>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</si>
  <si>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</si>
  <si>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</si>
  <si>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</si>
  <si>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</si>
  <si>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</si>
  <si>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</si>
  <si>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</si>
  <si>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</si>
  <si>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</si>
  <si>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</si>
  <si>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</si>
  <si>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</si>
  <si>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</si>
  <si>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</si>
  <si>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</si>
  <si>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</si>
  <si>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</si>
  <si>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</si>
  <si>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</si>
  <si>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</si>
  <si>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</si>
  <si>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</si>
  <si>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</si>
  <si>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</si>
  <si>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</si>
  <si>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</si>
  <si>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</si>
  <si>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</si>
  <si>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</si>
  <si>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</si>
  <si>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</si>
  <si>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</si>
  <si>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</si>
  <si>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</si>
  <si>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</si>
  <si>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</si>
  <si>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</si>
  <si>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</si>
  <si>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</si>
  <si>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</si>
  <si>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</si>
  <si>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</si>
  <si>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</si>
  <si>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</si>
  <si>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</si>
  <si>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</si>
  <si>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</si>
  <si>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</si>
  <si>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</si>
  <si>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</si>
  <si>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</si>
  <si>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</si>
  <si>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</si>
  <si>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</si>
  <si>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</si>
  <si>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</si>
  <si>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</si>
  <si>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</si>
  <si>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</si>
  <si>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</si>
  <si>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</si>
  <si>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</si>
  <si>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</si>
  <si>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</si>
  <si>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</si>
  <si>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</si>
  <si>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</si>
  <si>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</si>
  <si>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</si>
  <si>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</si>
  <si>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</si>
  <si>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</si>
  <si>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</si>
  <si>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</si>
  <si>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</si>
  <si>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</si>
  <si>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</si>
  <si>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</si>
  <si>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</si>
  <si>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</si>
  <si>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</si>
  <si>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</si>
  <si>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</si>
  <si>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</si>
  <si>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</si>
  <si>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</si>
  <si>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</si>
  <si>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</si>
  <si>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</si>
  <si>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</si>
  <si>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</si>
  <si>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</si>
  <si>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</si>
  <si>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</si>
  <si>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</si>
  <si>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</si>
  <si>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</si>
  <si>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</si>
  <si>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</si>
  <si>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</si>
  <si>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</si>
  <si>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</si>
  <si>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</si>
  <si>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</si>
  <si>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</si>
  <si>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</si>
  <si>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</si>
  <si>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</si>
  <si>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</si>
  <si>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</si>
  <si>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</si>
  <si>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</si>
  <si>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</si>
  <si>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</si>
  <si>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</si>
  <si>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</si>
  <si>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</si>
  <si>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</si>
  <si>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</si>
  <si>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</si>
  <si>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</si>
  <si>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</si>
  <si>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</si>
  <si>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</si>
  <si>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</si>
  <si>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</si>
  <si>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</si>
  <si>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</si>
  <si>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</si>
  <si>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</si>
  <si>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</si>
  <si>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</si>
  <si>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</si>
  <si>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</si>
  <si>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</si>
  <si>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</si>
  <si>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</si>
  <si>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</si>
  <si>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</si>
  <si>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</si>
  <si>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</si>
  <si>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</si>
  <si>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</si>
  <si>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</si>
  <si>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</si>
  <si>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</si>
  <si>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</si>
  <si>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</si>
  <si>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</si>
  <si>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</si>
  <si>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</si>
  <si>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</si>
  <si>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</si>
  <si>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</si>
  <si>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</si>
  <si>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</si>
  <si>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</si>
  <si>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</si>
  <si>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</si>
  <si>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</si>
  <si>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</si>
  <si>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</si>
  <si>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</si>
  <si>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</si>
  <si>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</si>
  <si>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</si>
  <si>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</si>
  <si>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</si>
  <si>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</si>
  <si>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</si>
  <si>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</si>
  <si>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</si>
  <si>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</si>
  <si>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</si>
  <si>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</si>
  <si>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</si>
  <si>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</si>
  <si>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</si>
  <si>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</si>
  <si>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</si>
  <si>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</si>
  <si>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</si>
  <si>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</si>
  <si>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</si>
  <si>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</si>
  <si>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</si>
  <si>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</si>
  <si>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</si>
  <si>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</si>
  <si>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</si>
  <si>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</si>
  <si>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</si>
  <si>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</si>
  <si>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</si>
  <si>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</si>
  <si>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</si>
  <si>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</si>
  <si>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</si>
  <si>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</si>
  <si>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</si>
  <si>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</si>
  <si>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</si>
  <si>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</si>
  <si>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</si>
  <si>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</si>
  <si>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</si>
  <si>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</si>
  <si>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</si>
  <si>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</si>
  <si>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</si>
  <si>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</si>
  <si>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</si>
  <si>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</si>
  <si>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</si>
  <si>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</si>
  <si>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</si>
  <si>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</si>
  <si>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</si>
  <si>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</si>
  <si>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</si>
  <si>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</si>
  <si>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</si>
  <si>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</si>
  <si>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</si>
  <si>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</si>
  <si>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</si>
  <si>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</si>
  <si>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</si>
  <si>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</si>
  <si>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</si>
  <si>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</si>
  <si>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</si>
  <si>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</si>
  <si>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</si>
  <si>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</si>
  <si>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</si>
  <si>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</si>
  <si>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</si>
  <si>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</si>
  <si>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</si>
  <si>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</si>
  <si>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</si>
  <si>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</si>
  <si>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</si>
  <si>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</si>
  <si>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</si>
  <si>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</si>
  <si>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</si>
  <si>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</si>
  <si>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</si>
  <si>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</si>
  <si>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</si>
  <si>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</si>
  <si>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</si>
  <si>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</si>
  <si>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</si>
  <si>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</si>
  <si>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</si>
  <si>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</si>
  <si>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</si>
  <si>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</si>
  <si>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</si>
  <si>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</si>
  <si>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</si>
  <si>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</si>
  <si>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</si>
  <si>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</si>
  <si>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</si>
  <si>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</si>
  <si>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</si>
  <si>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</si>
  <si>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</si>
  <si>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</si>
  <si>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</si>
  <si>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</si>
  <si>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</si>
  <si>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</si>
  <si>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</si>
  <si>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</si>
  <si>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</si>
  <si>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</si>
  <si>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</si>
  <si>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</si>
  <si>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</si>
  <si>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</si>
  <si>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</si>
  <si>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</si>
  <si>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</si>
  <si>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</si>
  <si>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</si>
  <si>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</si>
  <si>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</si>
  <si>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</si>
  <si>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</si>
  <si>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</si>
  <si>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</si>
  <si>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</si>
  <si>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</si>
  <si>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</si>
  <si>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</si>
  <si>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</si>
  <si>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</si>
  <si>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</si>
  <si>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</si>
  <si>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</si>
  <si>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</si>
  <si>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</si>
  <si>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</si>
  <si>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</si>
  <si>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</si>
  <si>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</si>
  <si>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</si>
  <si>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</si>
  <si>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</si>
  <si>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</si>
  <si>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</si>
  <si>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</si>
  <si>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</si>
  <si>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</si>
  <si>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</si>
  <si>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</si>
  <si>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</si>
  <si>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</si>
  <si>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</si>
  <si>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</si>
  <si>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</si>
  <si>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</si>
  <si>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</si>
  <si>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</si>
  <si>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</si>
  <si>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</si>
  <si>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</si>
  <si>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</si>
  <si>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</si>
  <si>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</si>
  <si>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</si>
  <si>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</si>
  <si>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</si>
  <si>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</si>
  <si>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</si>
  <si>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</si>
  <si>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</si>
  <si>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</si>
  <si>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</si>
  <si>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</si>
  <si>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</si>
  <si>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</si>
  <si>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</si>
  <si>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</si>
  <si>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</si>
  <si>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</si>
  <si>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</si>
  <si>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</si>
  <si>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</si>
  <si>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</si>
  <si>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</si>
  <si>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</si>
  <si>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</si>
  <si>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</si>
  <si>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</si>
  <si>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</si>
  <si>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</si>
  <si>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</si>
  <si>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</si>
  <si>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</si>
  <si>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</si>
  <si>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</si>
  <si>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</si>
  <si>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</si>
  <si>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</si>
  <si>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</si>
  <si>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</si>
  <si>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</si>
  <si>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</si>
  <si>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</si>
  <si>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</si>
  <si>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</si>
  <si>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</si>
  <si>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</si>
  <si>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</si>
  <si>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</si>
  <si>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</si>
  <si>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</si>
  <si>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</si>
  <si>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</si>
  <si>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</si>
  <si>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</si>
  <si>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</si>
  <si>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</si>
  <si>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</si>
  <si>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</si>
  <si>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</si>
  <si>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</si>
  <si>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</si>
  <si>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</si>
  <si>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</si>
  <si>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</si>
  <si>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</si>
  <si>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</si>
  <si>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</si>
  <si>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</si>
  <si>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</si>
  <si>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</si>
  <si>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</si>
  <si>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</si>
  <si>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</si>
  <si>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</si>
  <si>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</si>
  <si>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</si>
  <si>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</si>
  <si>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</si>
  <si>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</si>
  <si>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</si>
  <si>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</si>
  <si>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</si>
  <si>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</si>
  <si>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</si>
  <si>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</si>
  <si>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</si>
  <si>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</si>
  <si>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</si>
  <si>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</si>
  <si>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</si>
  <si>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</si>
  <si>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</si>
  <si>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</si>
  <si>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</si>
  <si>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</si>
  <si>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</si>
  <si>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</si>
  <si>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</si>
  <si>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</si>
  <si>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</si>
  <si>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</si>
  <si>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</si>
  <si>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</si>
  <si>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</si>
  <si>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</si>
  <si>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</si>
  <si>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</si>
  <si>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</si>
  <si>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</si>
  <si>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</si>
  <si>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</si>
  <si>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</si>
  <si>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</si>
  <si>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</si>
  <si>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</si>
  <si>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</si>
  <si>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</si>
  <si>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</si>
  <si>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</si>
  <si>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</si>
  <si>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</si>
  <si>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</si>
  <si>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</si>
  <si>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</si>
  <si>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</si>
  <si>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</si>
  <si>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</si>
  <si>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</si>
  <si>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</si>
  <si>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</si>
  <si>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</si>
  <si>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</si>
  <si>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</si>
  <si>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</si>
  <si>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</si>
  <si>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</si>
  <si>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</si>
  <si>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</si>
  <si>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</si>
  <si>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</si>
  <si>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</si>
  <si>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</si>
  <si>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</si>
  <si>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</si>
  <si>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</si>
  <si>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</si>
  <si>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</si>
  <si>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</si>
  <si>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</si>
  <si>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</si>
  <si>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</si>
  <si>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</si>
  <si>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</si>
  <si>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</si>
  <si>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</si>
  <si>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</si>
  <si>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</si>
  <si>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</si>
  <si>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</si>
  <si>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</si>
  <si>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</si>
  <si>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</si>
  <si>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</si>
  <si>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</si>
  <si>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</si>
  <si>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</si>
  <si>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</si>
  <si>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</si>
  <si>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</si>
  <si>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</si>
  <si>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</si>
  <si>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</si>
  <si>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</si>
  <si>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</si>
  <si>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</si>
  <si>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</si>
  <si>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</si>
  <si>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</si>
  <si>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</si>
  <si>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</si>
  <si>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</si>
  <si>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</si>
  <si>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</si>
  <si>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</si>
  <si>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</si>
  <si>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</si>
  <si>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</si>
  <si>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</si>
  <si>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</si>
  <si>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</si>
  <si>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</si>
  <si>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</si>
  <si>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</si>
  <si>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</si>
  <si>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</si>
  <si>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</si>
  <si>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</si>
  <si>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</si>
  <si>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</si>
  <si>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</si>
  <si>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</si>
  <si>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</si>
  <si>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</si>
  <si>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</si>
  <si>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</si>
  <si>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</si>
  <si>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</si>
  <si>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</si>
  <si>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</si>
  <si>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</si>
  <si>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</si>
  <si>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</si>
  <si>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</si>
  <si>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</si>
  <si>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</si>
  <si>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</si>
  <si>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</si>
  <si>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</si>
  <si>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</si>
  <si>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</si>
  <si>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</si>
  <si>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</si>
  <si>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</si>
  <si>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</si>
  <si>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</si>
  <si>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</si>
  <si>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</si>
  <si>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</si>
  <si>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</si>
  <si>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</si>
  <si>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</si>
  <si>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</si>
  <si>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</si>
  <si>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</si>
  <si>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</si>
  <si>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</si>
  <si>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</si>
  <si>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</si>
  <si>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</si>
  <si>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</si>
  <si>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</si>
  <si>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</si>
  <si>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</si>
  <si>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</si>
  <si>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</si>
  <si>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</si>
  <si>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</si>
  <si>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</si>
  <si>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</si>
  <si>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</si>
  <si>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</si>
  <si>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</si>
  <si>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</si>
  <si>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</si>
  <si>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</si>
  <si>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</si>
  <si>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</si>
  <si>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</si>
  <si>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</si>
  <si>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</si>
  <si>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</si>
  <si>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</si>
  <si>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</si>
  <si>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</si>
  <si>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</si>
  <si>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</si>
  <si>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</si>
  <si>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</si>
  <si>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</si>
  <si>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</si>
  <si>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</si>
  <si>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</si>
  <si>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</si>
  <si>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</si>
  <si>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</si>
  <si>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</si>
  <si>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</si>
  <si>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</si>
  <si>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</si>
  <si>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</si>
  <si>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</si>
  <si>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</si>
  <si>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</si>
  <si>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</si>
  <si>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</si>
  <si>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</si>
  <si>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</si>
  <si>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</si>
  <si>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</si>
  <si>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</si>
  <si>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</si>
  <si>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</si>
  <si>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</si>
  <si>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</si>
  <si>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</si>
  <si>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</si>
  <si>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</si>
  <si>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</si>
  <si>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</si>
  <si>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</si>
  <si>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</si>
  <si>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</si>
  <si>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</si>
  <si>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</si>
  <si>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</si>
  <si>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</si>
  <si>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</si>
  <si>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</si>
  <si>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</si>
  <si>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</si>
  <si>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</si>
  <si>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</si>
  <si>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</si>
  <si>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</si>
  <si>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</si>
  <si>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</si>
  <si>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</si>
  <si>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</si>
  <si>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</si>
  <si>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</si>
  <si>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</si>
  <si>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</si>
  <si>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</si>
  <si>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</si>
  <si>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</si>
  <si>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</si>
  <si>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</si>
  <si>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</si>
  <si>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</si>
  <si>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</si>
  <si>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</si>
  <si>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</si>
  <si>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</si>
  <si>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</si>
  <si>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</si>
  <si>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</si>
  <si>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</si>
  <si>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</si>
  <si>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</si>
  <si>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</si>
  <si>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</si>
  <si>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</si>
  <si>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</si>
  <si>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</si>
  <si>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</si>
  <si>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</si>
  <si>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</si>
  <si>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</si>
  <si>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</si>
  <si>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</si>
  <si>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</si>
  <si>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</si>
  <si>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</si>
  <si>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</si>
  <si>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</si>
  <si>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</si>
  <si>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</si>
  <si>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</si>
  <si>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</si>
  <si>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</si>
  <si>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</si>
  <si>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</si>
  <si>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</si>
  <si>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</si>
  <si>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</si>
  <si>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</si>
  <si>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</si>
  <si>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</si>
  <si>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</si>
  <si>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</si>
  <si>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</si>
  <si>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</si>
  <si>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</si>
  <si>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</si>
  <si>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</si>
  <si>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</si>
  <si>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</si>
  <si>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</si>
  <si>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</si>
  <si>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</si>
  <si>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</si>
  <si>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</si>
  <si>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</si>
  <si>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</si>
  <si>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</si>
  <si>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</si>
  <si>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</si>
  <si>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</si>
  <si>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</si>
  <si>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</si>
  <si>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</si>
  <si>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</si>
  <si>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</si>
  <si>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</si>
  <si>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</si>
  <si>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</si>
  <si>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</si>
  <si>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</si>
  <si>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</si>
  <si>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</si>
  <si>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</si>
  <si>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</si>
  <si>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</si>
  <si>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</si>
  <si>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</si>
  <si>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</si>
  <si>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</si>
  <si>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</si>
  <si>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</si>
  <si>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</si>
  <si>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</si>
  <si>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</si>
  <si>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</si>
  <si>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</si>
  <si>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</si>
  <si>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</si>
  <si>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</si>
  <si>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</si>
  <si>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</si>
  <si>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</si>
  <si>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</si>
  <si>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</si>
  <si>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</si>
  <si>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</si>
  <si>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</si>
  <si>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</si>
  <si>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</si>
  <si>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</si>
  <si>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</si>
  <si>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</si>
  <si>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</si>
  <si>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</si>
  <si>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</si>
  <si>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</si>
  <si>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</si>
  <si>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</si>
  <si>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</si>
  <si>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</si>
  <si>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</si>
  <si>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</si>
  <si>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</si>
  <si>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</si>
  <si>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</si>
  <si>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</si>
  <si>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</si>
  <si>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</si>
  <si>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</si>
  <si>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</si>
  <si>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</si>
  <si>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</si>
  <si>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</si>
  <si>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</si>
  <si>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</si>
  <si>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</si>
  <si>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</si>
  <si>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</si>
  <si>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</si>
  <si>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</si>
  <si>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</si>
  <si>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</si>
  <si>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</si>
  <si>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</si>
  <si>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</si>
  <si>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</si>
  <si>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</si>
  <si>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</si>
  <si>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</si>
  <si>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</si>
  <si>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</si>
  <si>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</si>
  <si>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</si>
  <si>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</si>
  <si>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</si>
  <si>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</si>
  <si>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</si>
  <si>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</si>
  <si>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</si>
  <si>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</si>
  <si>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</si>
  <si>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</si>
  <si>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</si>
  <si>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</si>
  <si>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</si>
  <si>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</si>
  <si>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</si>
  <si>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</si>
  <si>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</si>
  <si>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</si>
  <si>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</si>
  <si>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</si>
  <si>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</si>
  <si>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</si>
  <si>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</si>
  <si>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</si>
  <si>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</si>
  <si>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</si>
  <si>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</si>
  <si>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</si>
  <si>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</si>
  <si>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</si>
  <si>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</si>
  <si>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</si>
  <si>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</si>
  <si>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</si>
  <si>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</si>
  <si>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</si>
  <si>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</si>
  <si>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</si>
  <si>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</si>
  <si>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</si>
  <si>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</si>
  <si>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</si>
  <si>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</si>
  <si>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</si>
  <si>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</si>
  <si>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</si>
  <si>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</si>
  <si>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</si>
  <si>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</si>
  <si>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</si>
  <si>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</si>
  <si>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</si>
  <si>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</si>
  <si>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</si>
  <si>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</si>
  <si>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</si>
  <si>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</si>
  <si>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</si>
  <si>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</si>
  <si>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</si>
  <si>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</si>
  <si>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</si>
  <si>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</si>
  <si>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</si>
  <si>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</si>
  <si>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</si>
  <si>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</si>
  <si>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</si>
  <si>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</si>
  <si>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</si>
  <si>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</si>
  <si>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</si>
  <si>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</si>
  <si>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</si>
  <si>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</si>
  <si>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</si>
  <si>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</si>
  <si>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</si>
  <si>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</si>
  <si>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</si>
  <si>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</si>
  <si>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</si>
  <si>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</si>
  <si>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</si>
  <si>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</si>
  <si>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</si>
  <si>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</si>
  <si>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</si>
  <si>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</si>
  <si>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</si>
  <si>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</si>
  <si>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</si>
  <si>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</si>
  <si>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</si>
  <si>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</si>
  <si>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</si>
  <si>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</si>
  <si>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</si>
  <si>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</si>
  <si>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</si>
  <si>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</si>
  <si>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</si>
  <si>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</si>
  <si>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</si>
  <si>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</si>
  <si>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</si>
  <si>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</si>
  <si>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</si>
  <si>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</si>
  <si>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</si>
  <si>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</si>
  <si>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</si>
  <si>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</si>
  <si>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</si>
  <si>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</si>
  <si>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</si>
  <si>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</si>
  <si>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</si>
  <si>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</si>
  <si>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</si>
  <si>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</si>
  <si>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</si>
  <si>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</si>
  <si>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</si>
  <si>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</si>
  <si>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</si>
  <si>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</si>
  <si>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</si>
  <si>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</si>
  <si>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</si>
  <si>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</si>
  <si>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</si>
  <si>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</si>
  <si>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</si>
  <si>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</si>
  <si>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</si>
  <si>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</si>
  <si>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</si>
  <si>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</si>
  <si>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</si>
  <si>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</si>
  <si>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</si>
  <si>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</si>
  <si>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</si>
  <si>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</si>
  <si>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</si>
  <si>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</si>
  <si>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</si>
  <si>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</si>
  <si>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</si>
  <si>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</si>
  <si>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</si>
  <si>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</si>
  <si>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</si>
  <si>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</si>
  <si>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</si>
  <si>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</si>
  <si>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</si>
  <si>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</si>
  <si>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</si>
  <si>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</si>
  <si>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</si>
  <si>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</si>
  <si>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</si>
  <si>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</si>
  <si>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</si>
  <si>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</si>
  <si>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</si>
  <si>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</si>
  <si>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</si>
  <si>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</si>
  <si>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</si>
  <si>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</si>
  <si>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</si>
  <si>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</si>
  <si>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</si>
  <si>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</si>
  <si>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</si>
  <si>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</si>
  <si>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</si>
  <si>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</si>
  <si>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</si>
  <si>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</si>
  <si>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</si>
  <si>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</si>
  <si>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</si>
  <si>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</si>
  <si>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</si>
  <si>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</si>
  <si>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</si>
  <si>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</si>
  <si>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</si>
  <si>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</si>
  <si>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</si>
  <si>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</si>
  <si>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</si>
  <si>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</si>
  <si>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</si>
  <si>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</si>
  <si>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</si>
  <si>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</si>
  <si>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</si>
  <si>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</si>
  <si>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</si>
  <si>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</si>
  <si>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</si>
  <si>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</si>
  <si>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</si>
  <si>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</si>
  <si>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</si>
  <si>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</si>
  <si>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</si>
  <si>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</si>
  <si>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</si>
  <si>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</si>
  <si>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</si>
  <si>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</si>
  <si>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</si>
  <si>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</si>
  <si>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</si>
  <si>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</si>
  <si>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</si>
  <si>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</si>
  <si>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</si>
  <si>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</si>
  <si>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</si>
  <si>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</si>
  <si>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</si>
  <si>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</si>
  <si>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</si>
  <si>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</si>
  <si>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</si>
  <si>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</si>
  <si>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</si>
  <si>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</si>
  <si>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</si>
  <si>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</si>
  <si>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</si>
  <si>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</si>
  <si>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</si>
  <si>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</si>
  <si>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</si>
  <si>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</si>
  <si>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</si>
  <si>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</si>
  <si>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</si>
  <si>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</si>
  <si>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</si>
  <si>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</si>
  <si>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</si>
  <si>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</si>
  <si>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</si>
  <si>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</si>
  <si>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</si>
  <si>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</si>
  <si>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</si>
  <si>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</si>
  <si>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</si>
  <si>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</si>
  <si>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</si>
  <si>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</si>
  <si>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</si>
  <si>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</si>
  <si>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</si>
  <si>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</si>
  <si>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</si>
  <si>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</si>
  <si>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</si>
  <si>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</si>
  <si>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</si>
  <si>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</si>
  <si>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</si>
  <si>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</si>
  <si>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</si>
  <si>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</si>
  <si>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</si>
  <si>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</si>
  <si>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</si>
  <si>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</si>
  <si>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</si>
  <si>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</si>
  <si>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</si>
  <si>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</si>
  <si>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</si>
  <si>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</si>
  <si>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</si>
  <si>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</si>
  <si>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</si>
  <si>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</si>
  <si>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</si>
  <si>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</si>
  <si>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</si>
  <si>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</si>
  <si>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</si>
  <si>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</si>
  <si>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</si>
  <si>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</si>
  <si>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</si>
  <si>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</si>
  <si>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</si>
  <si>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</si>
  <si>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</si>
  <si>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</si>
  <si>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</si>
  <si>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</si>
  <si>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</si>
  <si>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</si>
  <si>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</si>
  <si>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</si>
  <si>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</si>
  <si>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</si>
  <si>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</si>
  <si>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</si>
  <si>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</si>
  <si>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</si>
  <si>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</si>
  <si>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</si>
  <si>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</si>
  <si>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</si>
  <si>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</si>
  <si>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</si>
  <si>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</si>
  <si>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</si>
  <si>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</si>
  <si>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</si>
  <si>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</si>
  <si>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</si>
  <si>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</si>
  <si>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</si>
  <si>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</si>
  <si>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</si>
  <si>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</si>
  <si>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</si>
  <si>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</si>
  <si>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</si>
  <si>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</si>
  <si>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</si>
  <si>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</si>
  <si>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</si>
  <si>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</si>
  <si>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</si>
  <si>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</si>
  <si>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</si>
  <si>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</si>
  <si>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</si>
  <si>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</si>
  <si>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</si>
  <si>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</si>
  <si>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</si>
  <si>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</si>
  <si>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</si>
  <si>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</si>
  <si>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</si>
  <si>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</si>
  <si>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</si>
  <si>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</si>
  <si>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</si>
  <si>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</si>
  <si>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</si>
  <si>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</si>
  <si>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</si>
  <si>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</si>
  <si>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</si>
  <si>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</si>
  <si>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</si>
  <si>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</si>
  <si>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</si>
  <si>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</si>
  <si>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</si>
  <si>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</si>
  <si>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</si>
  <si>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</si>
  <si>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</si>
  <si>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</si>
  <si>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</si>
  <si>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</si>
  <si>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</si>
  <si>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</si>
  <si>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</si>
  <si>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</si>
  <si>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</si>
  <si>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</si>
  <si>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</si>
  <si>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</si>
  <si>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</si>
  <si>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</si>
  <si>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</si>
  <si>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</si>
  <si>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</si>
  <si>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</si>
  <si>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</si>
  <si>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</si>
  <si>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</si>
  <si>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</si>
  <si>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</si>
  <si>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</si>
  <si>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</si>
  <si>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</si>
  <si>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</si>
  <si>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</si>
  <si>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</si>
  <si>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</si>
  <si>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</si>
  <si>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</si>
  <si>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</si>
  <si>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</si>
  <si>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</si>
  <si>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</si>
  <si>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</si>
  <si>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</si>
  <si>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</si>
  <si>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</si>
  <si>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</si>
  <si>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</si>
  <si>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</si>
  <si>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</si>
  <si>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</si>
  <si>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</si>
  <si>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</si>
  <si>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</si>
  <si>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</si>
  <si>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</si>
  <si>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</si>
  <si>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</si>
  <si>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</si>
  <si>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</si>
  <si>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</si>
  <si>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</si>
  <si>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</si>
  <si>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</si>
  <si>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</si>
  <si>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</si>
  <si>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</si>
  <si>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</si>
  <si>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</si>
  <si>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</si>
  <si>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</si>
  <si>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</si>
  <si>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</si>
  <si>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</si>
  <si>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</si>
  <si>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</si>
  <si>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</si>
  <si>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</si>
  <si>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</si>
  <si>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</si>
  <si>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</si>
  <si>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</si>
  <si>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</si>
  <si>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</si>
  <si>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</si>
  <si>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</si>
  <si>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</si>
  <si>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</si>
  <si>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</si>
  <si>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</si>
  <si>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</si>
  <si>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</si>
  <si>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</si>
  <si>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</si>
  <si>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</si>
  <si>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</si>
  <si>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</si>
  <si>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</si>
  <si>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</si>
  <si>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</si>
  <si>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</si>
  <si>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</si>
  <si>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</si>
  <si>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</si>
  <si>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</si>
  <si>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</si>
  <si>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</si>
  <si>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</si>
  <si>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</si>
  <si>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</si>
  <si>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</si>
  <si>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</si>
  <si>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</si>
  <si>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</si>
  <si>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</si>
  <si>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</si>
  <si>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</si>
  <si>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</si>
  <si>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</si>
  <si>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</si>
  <si>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</si>
  <si>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</si>
  <si>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</si>
  <si>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</si>
  <si>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</si>
  <si>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</si>
  <si>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</si>
  <si>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</si>
  <si>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</si>
  <si>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</si>
  <si>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</si>
  <si>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</si>
  <si>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</si>
  <si>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</si>
  <si>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</si>
  <si>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</si>
  <si>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</si>
  <si>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</si>
  <si>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</si>
  <si>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</si>
  <si>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</si>
  <si>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</si>
  <si>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</si>
  <si>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</si>
  <si>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</si>
  <si>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</si>
  <si>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</si>
  <si>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</si>
  <si>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</si>
  <si>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</si>
  <si>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</si>
  <si>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</si>
  <si>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</si>
  <si>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</si>
  <si>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</si>
  <si>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</si>
  <si>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</si>
  <si>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</si>
  <si>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</si>
  <si>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</si>
  <si>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</si>
  <si>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</si>
  <si>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</si>
  <si>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</si>
  <si>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</si>
  <si>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</si>
  <si>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</si>
  <si>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</si>
  <si>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</si>
  <si>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</si>
  <si>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</si>
  <si>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</si>
  <si>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</si>
  <si>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</si>
  <si>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</si>
  <si>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</si>
  <si>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</si>
  <si>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</si>
  <si>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</si>
  <si>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</si>
  <si>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</si>
  <si>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</si>
  <si>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</si>
  <si>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</si>
  <si>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</si>
  <si>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</si>
  <si>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</si>
  <si>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</si>
  <si>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</si>
  <si>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</si>
  <si>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</si>
  <si>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</si>
  <si>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</si>
  <si>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</si>
  <si>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</si>
  <si>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</si>
  <si>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</si>
  <si>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</si>
  <si>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</si>
  <si>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</si>
  <si>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</si>
  <si>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</si>
  <si>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</si>
  <si>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</si>
  <si>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</si>
  <si>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</si>
  <si>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</si>
  <si>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</si>
  <si>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</si>
  <si>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</si>
  <si>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</si>
  <si>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</si>
  <si>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</si>
  <si>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</si>
  <si>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</si>
  <si>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</si>
  <si>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</si>
  <si>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</si>
  <si>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</si>
  <si>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</si>
  <si>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</si>
  <si>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</si>
  <si>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</si>
  <si>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</si>
  <si>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</si>
  <si>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</si>
  <si>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</si>
  <si>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</si>
  <si>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</si>
  <si>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</si>
  <si>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</si>
  <si>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</si>
  <si>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</si>
  <si>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</si>
  <si>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</si>
  <si>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</si>
  <si>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</si>
  <si>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</si>
  <si>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</si>
  <si>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</si>
  <si>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</si>
  <si>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</si>
  <si>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</si>
  <si>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</si>
  <si>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</si>
  <si>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</si>
  <si>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</si>
  <si>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</si>
  <si>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</si>
  <si>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</si>
  <si>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</si>
  <si>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</si>
  <si>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</si>
  <si>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</si>
  <si>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</si>
  <si>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</si>
  <si>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</si>
  <si>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</si>
  <si>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</si>
  <si>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</si>
  <si>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</si>
  <si>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</si>
  <si>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</si>
  <si>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</si>
  <si>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</si>
  <si>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</si>
  <si>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</si>
  <si>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</si>
  <si>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</si>
  <si>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</si>
  <si>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</si>
  <si>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</si>
  <si>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</si>
  <si>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</si>
  <si>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</si>
  <si>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</si>
  <si>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</si>
  <si>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</si>
  <si>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</si>
  <si>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</si>
  <si>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</si>
  <si>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</si>
  <si>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</si>
  <si>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</si>
  <si>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</si>
  <si>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</si>
  <si>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</si>
  <si>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</si>
  <si>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</si>
  <si>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</si>
  <si>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</si>
  <si>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</si>
  <si>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</si>
  <si>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</si>
  <si>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</si>
  <si>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</si>
  <si>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</si>
  <si>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</si>
  <si>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</si>
  <si>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</si>
  <si>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</si>
  <si>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</si>
  <si>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</si>
  <si>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</si>
  <si>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</si>
  <si>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</si>
  <si>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</si>
  <si>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</si>
  <si>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</si>
  <si>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</si>
  <si>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</si>
  <si>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</si>
  <si>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</si>
  <si>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</si>
  <si>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</si>
  <si>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</si>
  <si>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</si>
  <si>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</si>
  <si>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</si>
  <si>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</si>
  <si>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</si>
  <si>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</si>
  <si>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</si>
  <si>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</si>
  <si>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</si>
  <si>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</si>
  <si>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</si>
  <si>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</si>
  <si>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</si>
  <si>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</si>
  <si>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</si>
  <si>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</si>
  <si>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</si>
  <si>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</si>
  <si>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</si>
  <si>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</si>
  <si>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</si>
  <si>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</si>
  <si>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</si>
  <si>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</si>
  <si>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</si>
  <si>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</si>
  <si>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</si>
  <si>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</si>
  <si>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</si>
  <si>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</si>
  <si>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</si>
  <si>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</si>
  <si>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</si>
  <si>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</si>
  <si>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</si>
  <si>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</si>
  <si>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</si>
  <si>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</si>
  <si>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</si>
  <si>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</si>
  <si>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</si>
  <si>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</si>
  <si>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</si>
  <si>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</si>
  <si>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</si>
  <si>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</si>
  <si>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</si>
  <si>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</si>
  <si>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</si>
  <si>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</si>
  <si>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</si>
  <si>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</si>
  <si>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</si>
  <si>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</si>
  <si>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</si>
  <si>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</si>
  <si>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</si>
  <si>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</si>
  <si>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</si>
  <si>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</si>
  <si>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</si>
  <si>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</si>
  <si>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</si>
  <si>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</si>
  <si>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</si>
  <si>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</si>
  <si>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</si>
  <si>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</si>
  <si>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</si>
  <si>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</si>
  <si>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</si>
  <si>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</si>
  <si>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</si>
  <si>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</si>
  <si>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</si>
  <si>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</si>
  <si>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</si>
  <si>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</si>
  <si>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</si>
  <si>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</si>
  <si>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</si>
  <si>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</si>
  <si>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</si>
  <si>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</si>
  <si>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</si>
  <si>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</si>
  <si>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</si>
  <si>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</si>
  <si>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</si>
  <si>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</si>
  <si>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</si>
  <si>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</si>
  <si>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</si>
  <si>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</si>
  <si>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</si>
  <si>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</si>
  <si>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</si>
  <si>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</si>
  <si>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</si>
  <si>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</si>
  <si>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</si>
  <si>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</si>
  <si>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</si>
  <si>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</si>
  <si>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</si>
  <si>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</si>
  <si>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</si>
  <si>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</si>
  <si>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</si>
  <si>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</si>
  <si>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</si>
  <si>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</si>
  <si>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</si>
  <si>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</si>
  <si>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</si>
  <si>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</si>
  <si>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</si>
  <si>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</si>
  <si>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</si>
  <si>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</si>
  <si>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</si>
  <si>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</si>
  <si>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</si>
  <si>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</si>
  <si>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</si>
  <si>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</si>
  <si>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</si>
  <si>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</si>
  <si>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</si>
  <si>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</si>
  <si>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</si>
  <si>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</si>
  <si>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</si>
  <si>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</si>
  <si>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</si>
  <si>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</si>
  <si>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</si>
  <si>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</si>
  <si>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</si>
  <si>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</si>
  <si>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</si>
  <si>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</si>
  <si>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</si>
  <si>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</si>
  <si>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</si>
  <si>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</si>
  <si>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</si>
  <si>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</si>
  <si>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</si>
  <si>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</si>
  <si>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</si>
  <si>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</si>
  <si>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</si>
  <si>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</si>
  <si>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</si>
  <si>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</si>
  <si>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</si>
  <si>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</si>
  <si>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</si>
  <si>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</si>
  <si>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</si>
  <si>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</si>
  <si>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</si>
  <si>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</si>
  <si>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</si>
  <si>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</si>
  <si>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</si>
  <si>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</si>
  <si>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</si>
  <si>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</si>
  <si>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</si>
  <si>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</si>
  <si>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</si>
  <si>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</si>
  <si>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</si>
  <si>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</si>
  <si>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</si>
  <si>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</si>
  <si>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</si>
  <si>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</si>
  <si>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</si>
  <si>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</si>
  <si>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</si>
  <si>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</si>
  <si>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</si>
  <si>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</si>
  <si>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</si>
  <si>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</si>
  <si>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</si>
  <si>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</si>
  <si>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</si>
  <si>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</si>
  <si>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</si>
  <si>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</si>
  <si>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</si>
  <si>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</si>
  <si>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</si>
  <si>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</si>
  <si>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</si>
  <si>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</si>
  <si>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</si>
  <si>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</si>
  <si>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</si>
  <si>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</si>
  <si>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</si>
  <si>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</si>
  <si>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</si>
  <si>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</si>
  <si>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</si>
  <si>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</si>
  <si>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</si>
  <si>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</si>
  <si>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</si>
  <si>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</si>
  <si>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</si>
  <si>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</si>
  <si>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</si>
  <si>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</si>
  <si>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</si>
  <si>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</si>
  <si>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</si>
  <si>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</si>
  <si>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</si>
  <si>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</si>
  <si>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</si>
  <si>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</si>
  <si>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</si>
  <si>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</si>
  <si>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</si>
  <si>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</si>
  <si>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</si>
  <si>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</si>
  <si>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</si>
  <si>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</si>
  <si>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</si>
  <si>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</si>
  <si>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</si>
  <si>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</si>
  <si>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</si>
  <si>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</si>
  <si>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</si>
  <si>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</si>
  <si>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</si>
  <si>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</si>
  <si>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</si>
  <si>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</si>
  <si>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</si>
  <si>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</si>
  <si>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</si>
  <si>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</si>
  <si>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</si>
  <si>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</si>
  <si>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</si>
  <si>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</si>
  <si>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</si>
  <si>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</si>
  <si>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</si>
  <si>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</si>
  <si>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</si>
  <si>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</si>
  <si>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</si>
  <si>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</si>
  <si>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</si>
  <si>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</si>
  <si>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</si>
  <si>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</si>
  <si>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</si>
  <si>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</si>
  <si>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</si>
  <si>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</si>
  <si>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</si>
  <si>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</si>
  <si>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</si>
  <si>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</si>
  <si>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</si>
  <si>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</si>
  <si>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</si>
  <si>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</si>
  <si>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</si>
  <si>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</si>
  <si>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</si>
  <si>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</si>
  <si>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</si>
  <si>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</si>
  <si>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</si>
  <si>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</si>
  <si>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</si>
  <si>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</si>
  <si>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</si>
  <si>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</si>
  <si>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</si>
  <si>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</si>
  <si>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</si>
  <si>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</si>
  <si>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</si>
  <si>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</si>
  <si>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</si>
  <si>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</si>
  <si>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</si>
  <si>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</si>
  <si>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</si>
  <si>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</si>
  <si>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</si>
  <si>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</si>
  <si>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</si>
  <si>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</si>
  <si>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</si>
  <si>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</si>
  <si>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</si>
  <si>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</si>
  <si>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</si>
  <si>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</si>
  <si>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</si>
  <si>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</si>
  <si>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</si>
  <si>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</si>
  <si>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</si>
  <si>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</si>
  <si>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</si>
  <si>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</si>
  <si>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</si>
  <si>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</si>
  <si>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</si>
  <si>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</si>
  <si>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</si>
  <si>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</si>
  <si>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</si>
  <si>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</si>
  <si>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</si>
  <si>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</si>
  <si>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</si>
  <si>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</si>
  <si>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</si>
  <si>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</si>
  <si>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</si>
  <si>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</si>
  <si>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</si>
  <si>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</si>
  <si>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</si>
  <si>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</si>
  <si>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</si>
  <si>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</si>
  <si>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</si>
  <si>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</si>
  <si>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</si>
  <si>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</si>
  <si>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</si>
  <si>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</si>
  <si>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</si>
  <si>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</si>
  <si>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</si>
  <si>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</si>
  <si>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</si>
  <si>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</si>
  <si>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</si>
  <si>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</si>
  <si>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</si>
  <si>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</si>
  <si>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</si>
  <si>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</si>
  <si>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</si>
  <si>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</si>
  <si>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</si>
  <si>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</si>
  <si>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</si>
  <si>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</si>
  <si>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</si>
  <si>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</si>
  <si>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</si>
  <si>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</si>
  <si>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</si>
  <si>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</si>
  <si>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</si>
  <si>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</si>
  <si>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</si>
  <si>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</si>
  <si>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</si>
  <si>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</si>
  <si>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</si>
  <si>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</si>
  <si>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</si>
  <si>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</si>
  <si>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</si>
  <si>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</si>
  <si>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</si>
  <si>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</si>
  <si>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</si>
  <si>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</si>
  <si>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</si>
  <si>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</si>
  <si>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</si>
  <si>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</si>
  <si>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</si>
  <si>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</si>
  <si>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</si>
  <si>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</si>
  <si>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</si>
  <si>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</si>
  <si>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</si>
  <si>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</si>
  <si>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</si>
  <si>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</si>
  <si>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</si>
  <si>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</si>
  <si>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</si>
  <si>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</si>
  <si>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</si>
  <si>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</si>
  <si>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</si>
  <si>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</si>
  <si>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</si>
  <si>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</si>
  <si>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</si>
  <si>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</si>
  <si>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</si>
  <si>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</si>
  <si>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</si>
  <si>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</si>
  <si>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</si>
  <si>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</si>
  <si>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</si>
  <si>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</si>
  <si>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</si>
  <si>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</si>
  <si>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</si>
  <si>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</si>
  <si>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</si>
  <si>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</si>
  <si>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</si>
  <si>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</si>
  <si>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</si>
  <si>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</si>
  <si>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</si>
  <si>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</si>
  <si>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</si>
  <si>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</si>
  <si>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</si>
  <si>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</si>
  <si>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</si>
  <si>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</si>
  <si>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</si>
  <si>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</si>
  <si>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</si>
  <si>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</si>
  <si>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</si>
  <si>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</si>
  <si>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</si>
  <si>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</si>
  <si>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</si>
  <si>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</si>
  <si>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</si>
  <si>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</si>
  <si>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</si>
  <si>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</si>
  <si>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</si>
  <si>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</si>
  <si>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</si>
  <si>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</si>
  <si>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</si>
  <si>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</si>
  <si>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</si>
  <si>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</si>
  <si>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</si>
  <si>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</si>
  <si>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</si>
  <si>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</si>
  <si>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</si>
  <si>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</si>
  <si>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</si>
  <si>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</si>
  <si>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</si>
  <si>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</si>
  <si>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</si>
  <si>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</si>
  <si>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</si>
  <si>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</si>
  <si>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</si>
  <si>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</si>
  <si>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</si>
  <si>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</si>
  <si>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</si>
  <si>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</si>
  <si>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</si>
  <si>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</si>
  <si>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</si>
  <si>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</si>
  <si>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</si>
  <si>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</si>
  <si>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</si>
  <si>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</si>
  <si>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</si>
  <si>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</si>
  <si>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</si>
  <si>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</si>
  <si>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</si>
  <si>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</si>
  <si>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</si>
  <si>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</si>
  <si>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</si>
  <si>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</si>
  <si>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</si>
  <si>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</si>
  <si>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</si>
  <si>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</si>
  <si>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</si>
  <si>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</si>
  <si>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</si>
  <si>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</si>
  <si>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</si>
  <si>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</si>
  <si>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</si>
  <si>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</si>
  <si>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</si>
  <si>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</si>
  <si>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</si>
  <si>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</si>
  <si>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</si>
  <si>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</si>
  <si>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</si>
  <si>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</si>
  <si>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</si>
  <si>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</si>
  <si>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</si>
  <si>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</si>
  <si>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</si>
  <si>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</si>
  <si>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</si>
  <si>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</si>
  <si>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</si>
  <si>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</si>
  <si>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</si>
  <si>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</si>
  <si>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</si>
  <si>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</si>
  <si>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</si>
  <si>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</si>
  <si>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</si>
  <si>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</si>
  <si>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</si>
  <si>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</si>
  <si>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</si>
  <si>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</si>
  <si>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</si>
  <si>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</si>
  <si>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</si>
  <si>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</si>
  <si>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</si>
  <si>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</si>
  <si>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</si>
  <si>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</si>
  <si>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</si>
  <si>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</si>
  <si>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</si>
  <si>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</si>
  <si>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</si>
  <si>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</si>
  <si>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</si>
  <si>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</si>
  <si>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</si>
  <si>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</si>
  <si>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</si>
  <si>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</si>
  <si>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</si>
  <si>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</si>
  <si>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</si>
  <si>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</si>
  <si>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</si>
  <si>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</si>
  <si>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</si>
  <si>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</si>
  <si>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</si>
  <si>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</si>
  <si>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</si>
  <si>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</si>
  <si>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</si>
  <si>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</si>
  <si>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</si>
  <si>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</si>
  <si>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</si>
  <si>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</si>
  <si>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</si>
  <si>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</si>
  <si>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</si>
  <si>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</si>
  <si>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</si>
  <si>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</si>
  <si>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</si>
  <si>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</si>
  <si>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</si>
  <si>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</si>
  <si>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</si>
  <si>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</si>
  <si>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</si>
  <si>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</si>
  <si>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</si>
  <si>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</si>
  <si>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</si>
  <si>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</si>
  <si>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</si>
  <si>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</si>
  <si>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</si>
  <si>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</si>
  <si>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</si>
  <si>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</si>
  <si>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</si>
  <si>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</si>
  <si>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</si>
  <si>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</si>
  <si>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</si>
  <si>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</si>
  <si>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</si>
  <si>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</si>
  <si>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</si>
  <si>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</si>
  <si>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</si>
  <si>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</si>
  <si>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</si>
  <si>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</si>
  <si>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</si>
  <si>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</si>
  <si>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</si>
  <si>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</si>
  <si>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</si>
  <si>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</si>
  <si>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</si>
  <si>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</si>
  <si>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</si>
  <si>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</si>
  <si>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</si>
  <si>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</si>
  <si>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</si>
  <si>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</si>
  <si>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</si>
  <si>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</si>
  <si>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</si>
  <si>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</si>
  <si>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</si>
  <si>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</si>
  <si>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</si>
  <si>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</si>
  <si>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</si>
  <si>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</si>
  <si>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</si>
  <si>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</si>
  <si>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</si>
  <si>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</si>
  <si>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</si>
  <si>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</si>
  <si>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</si>
  <si>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</si>
  <si>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</si>
  <si>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</si>
  <si>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</si>
  <si>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</si>
  <si>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</si>
  <si>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</si>
  <si>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</si>
  <si>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</si>
  <si>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</si>
  <si>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</si>
  <si>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</si>
  <si>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</si>
  <si>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</si>
  <si>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</si>
  <si>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</si>
  <si>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</si>
  <si>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</si>
  <si>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</si>
  <si>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</si>
  <si>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</si>
  <si>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</si>
  <si>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</si>
  <si>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</si>
  <si>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</si>
  <si>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</si>
  <si>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</si>
  <si>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</si>
  <si>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</si>
  <si>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</si>
  <si>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</si>
  <si>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</si>
  <si>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</si>
  <si>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</si>
  <si>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</si>
  <si>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</si>
  <si>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</si>
  <si>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</si>
  <si>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</si>
  <si>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</si>
  <si>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</si>
  <si>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</si>
  <si>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</si>
  <si>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</si>
  <si>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</si>
  <si>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</si>
  <si>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</si>
  <si>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</si>
  <si>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</si>
  <si>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</si>
  <si>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</si>
  <si>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</si>
  <si>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</si>
  <si>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</si>
  <si>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</si>
  <si>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</si>
  <si>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</si>
  <si>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</si>
  <si>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</si>
  <si>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</si>
  <si>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</si>
  <si>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</si>
  <si>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</si>
  <si>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</si>
  <si>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</si>
  <si>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</si>
  <si>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</si>
  <si>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</si>
  <si>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</si>
  <si>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</si>
  <si>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</si>
  <si>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</si>
  <si>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</si>
  <si>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</si>
  <si>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</si>
  <si>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</si>
  <si>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</si>
  <si>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</si>
  <si>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</si>
  <si>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</si>
  <si>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</si>
  <si>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</si>
  <si>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</si>
  <si>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</si>
  <si>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</si>
  <si>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</si>
  <si>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</si>
  <si>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</si>
  <si>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</si>
  <si>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</si>
  <si>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</si>
  <si>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</si>
  <si>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</si>
  <si>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</si>
  <si>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</si>
  <si>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</si>
  <si>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</si>
  <si>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</si>
  <si>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</si>
  <si>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</si>
  <si>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</si>
  <si>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</si>
  <si>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</si>
  <si>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</si>
  <si>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</si>
  <si>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</si>
  <si>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</si>
  <si>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</si>
  <si>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</si>
  <si>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</si>
  <si>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</si>
  <si>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</si>
  <si>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</si>
  <si>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</si>
  <si>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</si>
  <si>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</si>
  <si>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</si>
  <si>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</si>
  <si>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</si>
  <si>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</si>
  <si>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</si>
  <si>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</si>
  <si>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</si>
  <si>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</si>
  <si>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</si>
  <si>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</si>
  <si>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</si>
  <si>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</si>
  <si>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</si>
  <si>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</si>
  <si>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</si>
  <si>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</si>
  <si>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</si>
  <si>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</si>
  <si>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</si>
  <si>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</si>
  <si>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</si>
  <si>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</si>
  <si>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</si>
  <si>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</si>
  <si>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</si>
  <si>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</si>
  <si>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</si>
  <si>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</si>
  <si>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</si>
  <si>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</si>
  <si>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</si>
  <si>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</si>
  <si>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</si>
  <si>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</si>
  <si>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</si>
  <si>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</si>
  <si>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</si>
  <si>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</si>
  <si>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</si>
  <si>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</si>
  <si>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</si>
  <si>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</si>
  <si>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</si>
  <si>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</si>
  <si>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</si>
  <si>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</si>
  <si>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</si>
  <si>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</si>
  <si>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</si>
  <si>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</si>
  <si>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</si>
  <si>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</si>
  <si>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</si>
  <si>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</si>
  <si>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</si>
  <si>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</si>
  <si>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</si>
  <si>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</si>
  <si>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</si>
  <si>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</si>
  <si>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</si>
  <si>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</si>
  <si>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</si>
  <si>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</si>
  <si>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</si>
  <si>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</si>
  <si>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</si>
  <si>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</si>
  <si>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</si>
  <si>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</si>
  <si>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</si>
  <si>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</si>
  <si>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</si>
  <si>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</si>
  <si>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</si>
  <si>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</si>
  <si>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</si>
  <si>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</si>
  <si>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</si>
  <si>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</si>
  <si>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</si>
  <si>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</si>
  <si>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</si>
  <si>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</si>
  <si>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</si>
  <si>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</si>
  <si>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</si>
  <si>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</si>
  <si>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</si>
  <si>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</si>
  <si>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</si>
  <si>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</si>
  <si>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</si>
  <si>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</si>
  <si>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</si>
  <si>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</si>
  <si>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</si>
  <si>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</si>
  <si>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</si>
  <si>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</si>
  <si>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</si>
  <si>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</si>
  <si>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</si>
  <si>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</si>
  <si>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</si>
  <si>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</si>
  <si>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</si>
  <si>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</si>
  <si>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</si>
  <si>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</si>
  <si>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</si>
  <si>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</si>
  <si>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</si>
  <si>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</si>
  <si>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</si>
  <si>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</si>
  <si>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</si>
  <si>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</si>
  <si>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</si>
  <si>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</si>
  <si>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</si>
  <si>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</si>
  <si>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</si>
  <si>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</si>
  <si>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</si>
  <si>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</si>
  <si>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</si>
  <si>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</si>
  <si>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</si>
  <si>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</si>
  <si>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</si>
  <si>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</si>
  <si>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</si>
  <si>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</si>
  <si>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</si>
  <si>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</si>
  <si>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</si>
  <si>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</si>
  <si>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</si>
  <si>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</si>
  <si>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</si>
  <si>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</si>
  <si>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</si>
  <si>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</si>
  <si>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</si>
  <si>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</si>
  <si>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</si>
  <si>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</si>
  <si>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</si>
  <si>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</si>
  <si>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</si>
  <si>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</si>
  <si>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</si>
  <si>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</si>
  <si>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</si>
  <si>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</si>
  <si>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</si>
  <si>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</si>
  <si>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</si>
  <si>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</si>
  <si>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</si>
  <si>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</si>
  <si>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</si>
  <si>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</si>
  <si>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</si>
  <si>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</si>
  <si>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</si>
  <si>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</si>
  <si>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</si>
  <si>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</si>
  <si>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</si>
  <si>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</si>
  <si>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</si>
  <si>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</si>
  <si>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</si>
  <si>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</si>
  <si>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</si>
  <si>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</si>
  <si>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</si>
  <si>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</si>
  <si>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</si>
  <si>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</si>
  <si>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</si>
  <si>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</si>
  <si>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</si>
  <si>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</si>
  <si>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</si>
  <si>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</si>
  <si>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</si>
  <si>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</si>
  <si>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</si>
  <si>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</si>
  <si>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</si>
  <si>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</si>
  <si>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</si>
  <si>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</si>
  <si>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</si>
  <si>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</si>
  <si>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</si>
  <si>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</si>
  <si>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</si>
  <si>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</si>
  <si>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</si>
  <si>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</si>
  <si>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</si>
  <si>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</si>
  <si>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</si>
  <si>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</si>
  <si>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</si>
  <si>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</si>
  <si>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</si>
  <si>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</si>
  <si>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</si>
  <si>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</si>
  <si>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</si>
  <si>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</si>
  <si>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</si>
  <si>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</si>
  <si>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</si>
  <si>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</si>
  <si>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</si>
  <si>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</si>
  <si>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</si>
  <si>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</si>
  <si>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</si>
  <si>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</si>
  <si>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</si>
  <si>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</si>
  <si>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</si>
  <si>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</si>
  <si>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</si>
  <si>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</si>
  <si>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</si>
  <si>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</si>
  <si>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</si>
  <si>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</si>
  <si>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</si>
  <si>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</si>
  <si>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</si>
  <si>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</si>
  <si>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</si>
  <si>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</si>
  <si>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</si>
  <si>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</si>
  <si>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</si>
  <si>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</si>
  <si>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</si>
  <si>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</si>
  <si>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</si>
  <si>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</si>
  <si>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</si>
  <si>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</si>
  <si>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</si>
  <si>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</si>
  <si>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</si>
  <si>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</si>
  <si>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</si>
  <si>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</si>
  <si>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</si>
  <si>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</si>
  <si>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</si>
  <si>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</si>
  <si>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</si>
  <si>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</si>
  <si>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</si>
  <si>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</si>
  <si>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</si>
  <si>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</si>
  <si>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</si>
  <si>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</si>
  <si>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</si>
  <si>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</si>
  <si>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</si>
  <si>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</si>
  <si>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</si>
  <si>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</si>
  <si>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</si>
  <si>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</si>
  <si>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</si>
  <si>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</si>
  <si>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</si>
  <si>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</si>
  <si>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</si>
  <si>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</si>
  <si>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</si>
  <si>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</si>
  <si>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</si>
  <si>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</si>
  <si>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</si>
  <si>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</si>
  <si>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</si>
  <si>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</si>
  <si>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</si>
  <si>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</si>
  <si>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</si>
  <si>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</si>
  <si>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</si>
  <si>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</si>
  <si>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</si>
  <si>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</si>
  <si>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</si>
  <si>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</si>
  <si>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</si>
  <si>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</si>
  <si>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</si>
  <si>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</si>
  <si>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</si>
  <si>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</si>
  <si>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</si>
  <si>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</si>
  <si>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</si>
  <si>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</si>
  <si>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</si>
  <si>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</si>
  <si>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</si>
  <si>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</si>
  <si>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</si>
  <si>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</si>
  <si>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</si>
  <si>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</si>
  <si>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</si>
  <si>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</si>
  <si>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</si>
  <si>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</si>
  <si>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</si>
  <si>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</si>
  <si>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</si>
  <si>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</si>
  <si>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</si>
  <si>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</si>
  <si>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</si>
  <si>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</si>
  <si>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</si>
  <si>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</si>
  <si>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</si>
  <si>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</si>
  <si>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</si>
  <si>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</si>
  <si>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</si>
  <si>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</si>
  <si>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</si>
  <si>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</si>
  <si>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</si>
  <si>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</si>
  <si>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</si>
  <si>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</si>
  <si>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</si>
  <si>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</si>
  <si>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</si>
  <si>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</si>
  <si>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</si>
  <si>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</si>
  <si>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</si>
  <si>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</si>
  <si>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</si>
  <si>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</si>
  <si>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</si>
  <si>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</si>
  <si>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</si>
  <si>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</si>
  <si>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</si>
  <si>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</si>
  <si>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</si>
  <si>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</si>
  <si>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</si>
  <si>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</si>
  <si>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</si>
  <si>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</si>
  <si>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</si>
  <si>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</si>
  <si>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</si>
  <si>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</si>
  <si>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</si>
  <si>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</si>
  <si>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</si>
  <si>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</si>
  <si>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</si>
  <si>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</si>
  <si>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</si>
  <si>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</si>
  <si>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</si>
  <si>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</si>
  <si>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</si>
  <si>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</si>
  <si>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</si>
  <si>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</si>
  <si>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</si>
  <si>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</si>
  <si>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</si>
  <si>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</si>
  <si>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</si>
  <si>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</si>
  <si>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</si>
  <si>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</si>
  <si>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</si>
  <si>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</si>
  <si>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</si>
  <si>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</si>
  <si>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</si>
  <si>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</si>
  <si>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</si>
  <si>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</si>
  <si>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</si>
  <si>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</si>
  <si>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</si>
  <si>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</si>
  <si>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</si>
  <si>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</si>
  <si>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</si>
  <si>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</si>
  <si>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</si>
  <si>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</si>
  <si>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</si>
  <si>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</si>
  <si>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</si>
  <si>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</si>
  <si>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</si>
  <si>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</si>
  <si>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</si>
  <si>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</si>
  <si>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</si>
  <si>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</si>
  <si>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</si>
  <si>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</si>
  <si>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</si>
  <si>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</si>
  <si>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</si>
  <si>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</si>
  <si>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</si>
  <si>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</si>
  <si>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</si>
  <si>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</si>
  <si>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</si>
  <si>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</si>
  <si>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</si>
  <si>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</si>
  <si>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</si>
  <si>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</si>
  <si>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</si>
  <si>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</si>
  <si>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</si>
  <si>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</si>
  <si>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</si>
  <si>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</si>
  <si>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</si>
  <si>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</si>
  <si>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</si>
  <si>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</si>
  <si>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</si>
  <si>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</si>
  <si>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</si>
  <si>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</si>
  <si>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</si>
  <si>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</si>
  <si>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</si>
  <si>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</si>
  <si>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</si>
  <si>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</si>
  <si>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</si>
  <si>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</si>
  <si>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</si>
  <si>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</si>
  <si>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</si>
  <si>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</si>
  <si>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</si>
  <si>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</si>
  <si>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</si>
  <si>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</si>
  <si>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</si>
  <si>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</si>
  <si>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</si>
  <si>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</si>
  <si>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</si>
  <si>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</si>
  <si>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</si>
  <si>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</si>
  <si>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</si>
  <si>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</si>
  <si>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</si>
  <si>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</si>
  <si>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</si>
  <si>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</si>
  <si>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</si>
  <si>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</si>
  <si>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</si>
  <si>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</si>
  <si>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</si>
  <si>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</si>
  <si>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</si>
  <si>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</si>
  <si>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</si>
  <si>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</si>
  <si>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</si>
  <si>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</si>
  <si>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</si>
  <si>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</si>
  <si>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</si>
  <si>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</si>
  <si>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</si>
  <si>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</si>
  <si>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</si>
  <si>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</si>
  <si>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</si>
  <si>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</si>
  <si>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</si>
  <si>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</si>
  <si>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</si>
  <si>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</si>
  <si>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</si>
  <si>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</si>
  <si>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</si>
  <si>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</si>
  <si>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</si>
  <si>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</si>
  <si>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</si>
  <si>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</si>
  <si>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</si>
  <si>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</si>
  <si>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</si>
  <si>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</si>
  <si>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</si>
  <si>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</si>
  <si>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</si>
  <si>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</si>
  <si>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</si>
  <si>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</si>
  <si>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</si>
  <si>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</si>
  <si>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</si>
  <si>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</si>
  <si>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</si>
  <si>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</si>
  <si>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</si>
  <si>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</si>
  <si>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</si>
  <si>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</si>
  <si>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</si>
  <si>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</si>
  <si>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</si>
  <si>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</si>
  <si>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</si>
  <si>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</si>
  <si>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</si>
  <si>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</si>
  <si>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</si>
  <si>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</si>
  <si>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</si>
  <si>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</si>
  <si>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</si>
  <si>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</si>
  <si>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</si>
  <si>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</si>
  <si>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</si>
  <si>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</si>
  <si>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</si>
  <si>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</si>
  <si>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</si>
  <si>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</si>
  <si>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</si>
  <si>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</si>
  <si>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</si>
  <si>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</si>
  <si>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</si>
  <si>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</si>
  <si>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</si>
  <si>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</si>
  <si>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</si>
  <si>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</si>
  <si>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</si>
  <si>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</si>
  <si>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</si>
  <si>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</si>
  <si>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</si>
  <si>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</si>
  <si>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</si>
  <si>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</si>
  <si>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</si>
  <si>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</si>
  <si>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</si>
  <si>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</si>
  <si>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</si>
  <si>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</si>
  <si>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</si>
  <si>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</si>
  <si>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</si>
  <si>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</si>
  <si>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</si>
  <si>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</si>
  <si>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</si>
  <si>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</si>
  <si>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</si>
  <si>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</si>
  <si>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</si>
  <si>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</si>
  <si>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</si>
  <si>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</si>
  <si>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</si>
  <si>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</si>
  <si>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</si>
  <si>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</si>
  <si>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</si>
  <si>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</si>
  <si>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</si>
  <si>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</si>
  <si>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</si>
  <si>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</si>
  <si>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</si>
  <si>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</si>
  <si>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</si>
  <si>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</si>
  <si>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</si>
  <si>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</si>
  <si>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</si>
  <si>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</si>
  <si>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</si>
  <si>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</si>
  <si>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</si>
  <si>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</si>
  <si>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</si>
  <si>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</si>
  <si>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</si>
  <si>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</si>
  <si>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</si>
  <si>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</si>
  <si>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</si>
  <si>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</si>
  <si>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</si>
  <si>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</si>
  <si>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</si>
  <si>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</si>
  <si>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</si>
  <si>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</si>
  <si>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</si>
  <si>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</si>
  <si>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</si>
  <si>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</si>
  <si>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</si>
  <si>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</si>
  <si>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</si>
  <si>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</si>
  <si>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</si>
  <si>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</si>
  <si>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</si>
  <si>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</si>
  <si>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</si>
  <si>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</si>
  <si>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</si>
  <si>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</si>
  <si>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</si>
  <si>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</si>
  <si>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</si>
  <si>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</si>
  <si>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</si>
  <si>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</si>
  <si>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</si>
  <si>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</si>
  <si>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</si>
  <si>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</si>
  <si>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</si>
  <si>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</si>
  <si>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</si>
  <si>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</si>
  <si>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</si>
  <si>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</si>
  <si>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</si>
  <si>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</si>
  <si>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</si>
  <si>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</si>
  <si>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</si>
  <si>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</si>
  <si>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</si>
  <si>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</si>
  <si>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</si>
  <si>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</si>
  <si>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</si>
  <si>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</si>
  <si>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</si>
  <si>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</si>
  <si>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</si>
  <si>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</si>
  <si>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</si>
  <si>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</si>
  <si>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</si>
  <si>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</si>
  <si>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</si>
  <si>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</si>
  <si>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</si>
  <si>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</si>
  <si>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</si>
  <si>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</si>
  <si>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</si>
  <si>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</si>
  <si>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</si>
  <si>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</si>
  <si>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</si>
  <si>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</si>
  <si>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</si>
  <si>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</si>
  <si>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</si>
  <si>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</si>
  <si>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</si>
  <si>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</si>
  <si>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</si>
  <si>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</si>
  <si>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</si>
  <si>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</si>
  <si>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</si>
  <si>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</si>
  <si>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</si>
  <si>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</si>
  <si>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</si>
  <si>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</si>
  <si>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</si>
  <si>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</si>
  <si>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</si>
  <si>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</si>
  <si>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</si>
  <si>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</si>
  <si>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</si>
  <si>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</si>
  <si>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</si>
  <si>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</si>
  <si>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</si>
  <si>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</si>
  <si>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</si>
  <si>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</si>
  <si>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</si>
  <si>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</si>
  <si>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</si>
  <si>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</si>
  <si>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</si>
  <si>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</si>
  <si>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</si>
  <si>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</si>
  <si>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</si>
  <si>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</si>
  <si>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</si>
  <si>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</si>
  <si>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</si>
  <si>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</si>
  <si>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</si>
  <si>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</si>
  <si>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</si>
  <si>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</si>
  <si>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</si>
  <si>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</si>
  <si>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</si>
  <si>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</si>
  <si>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</si>
  <si>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</si>
  <si>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</si>
  <si>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</si>
  <si>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</si>
  <si>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</si>
  <si>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</si>
  <si>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</si>
  <si>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</si>
  <si>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</si>
  <si>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</si>
  <si>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</si>
  <si>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</si>
  <si>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</si>
  <si>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</si>
  <si>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</si>
  <si>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</si>
  <si>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</si>
  <si>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</si>
  <si>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</si>
  <si>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</si>
  <si>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</si>
  <si>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</si>
  <si>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</si>
  <si>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</si>
  <si>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</si>
  <si>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</si>
  <si>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</si>
  <si>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</si>
  <si>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</si>
  <si>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</si>
  <si>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</si>
  <si>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</si>
  <si>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</si>
  <si>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</si>
  <si>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</si>
  <si>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</si>
  <si>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</si>
  <si>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</si>
  <si>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</si>
  <si>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</si>
  <si>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</si>
  <si>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</si>
  <si>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</si>
  <si>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</si>
  <si>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</si>
  <si>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</si>
  <si>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</si>
  <si>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</si>
  <si>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</si>
  <si>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</si>
  <si>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</si>
  <si>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</si>
  <si>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</si>
  <si>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</si>
  <si>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</si>
  <si>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</si>
  <si>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</si>
  <si>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</si>
  <si>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</si>
  <si>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</si>
  <si>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</si>
  <si>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</si>
  <si>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</si>
  <si>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</si>
  <si>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</si>
  <si>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</si>
  <si>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</si>
  <si>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</si>
  <si>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</si>
  <si>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</si>
  <si>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</si>
  <si>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</si>
  <si>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</si>
  <si>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</si>
  <si>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</si>
  <si>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</si>
  <si>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</si>
  <si>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</si>
  <si>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</si>
  <si>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</si>
  <si>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</si>
  <si>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</si>
  <si>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</si>
  <si>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</si>
  <si>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</si>
  <si>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</si>
  <si>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</si>
  <si>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</si>
  <si>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</si>
  <si>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</si>
  <si>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</si>
  <si>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</si>
  <si>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</si>
  <si>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</si>
  <si>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</si>
  <si>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</si>
  <si>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</si>
  <si>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</si>
  <si>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</si>
  <si>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</si>
  <si>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</si>
  <si>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</si>
  <si>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</si>
  <si>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</si>
  <si>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</si>
  <si>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</si>
  <si>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</si>
  <si>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</si>
  <si>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</si>
  <si>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</si>
  <si>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</si>
  <si>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</si>
  <si>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</si>
  <si>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</si>
  <si>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</si>
  <si>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</si>
  <si>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</si>
  <si>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</si>
  <si>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</si>
  <si>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</si>
  <si>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</si>
  <si>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</si>
  <si>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</si>
  <si>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</si>
  <si>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</si>
  <si>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</si>
  <si>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</si>
  <si>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</si>
  <si>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</si>
  <si>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</si>
  <si>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</si>
  <si>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</si>
  <si>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</si>
  <si>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</si>
  <si>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</si>
  <si>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</si>
  <si>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</si>
  <si>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</si>
  <si>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</si>
  <si>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</si>
  <si>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</si>
  <si>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</si>
  <si>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</si>
  <si>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</si>
  <si>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</si>
  <si>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</si>
  <si>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</si>
  <si>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</si>
  <si>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</si>
  <si>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</si>
  <si>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</si>
  <si>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</si>
  <si>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</si>
  <si>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</si>
  <si>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</si>
  <si>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</si>
  <si>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</si>
  <si>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</si>
  <si>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</si>
  <si>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</si>
  <si>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</si>
  <si>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</si>
  <si>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</si>
  <si>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</si>
  <si>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</si>
  <si>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</si>
  <si>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</si>
  <si>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</si>
  <si>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</si>
  <si>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</si>
  <si>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</si>
  <si>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</si>
  <si>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</si>
  <si>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</si>
  <si>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</si>
  <si>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</si>
  <si>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</si>
  <si>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</si>
  <si>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</si>
  <si>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</si>
  <si>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</si>
  <si>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</si>
  <si>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</si>
  <si>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</si>
  <si>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</si>
  <si>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</si>
  <si>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</si>
  <si>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</si>
  <si>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</si>
  <si>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</si>
  <si>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</si>
  <si>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</si>
  <si>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</si>
  <si>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</si>
  <si>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</si>
  <si>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</si>
  <si>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</si>
  <si>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</si>
  <si>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</si>
  <si>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</si>
  <si>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</si>
  <si>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</si>
  <si>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</si>
  <si>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</si>
  <si>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</si>
  <si>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</si>
  <si>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</si>
  <si>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</si>
  <si>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</si>
  <si>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</si>
  <si>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</si>
  <si>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</si>
  <si>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</si>
  <si>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</si>
  <si>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</si>
  <si>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</si>
  <si>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</si>
  <si>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</si>
  <si>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</si>
  <si>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</si>
  <si>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</si>
  <si>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</si>
  <si>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</si>
  <si>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</si>
  <si>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</si>
  <si>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</si>
  <si>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</si>
  <si>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</si>
  <si>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</si>
  <si>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</si>
  <si>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</si>
  <si>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</si>
  <si>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</si>
  <si>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</si>
  <si>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</si>
  <si>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</si>
  <si>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</si>
  <si>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</si>
  <si>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</si>
  <si>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</si>
  <si>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</si>
  <si>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</si>
  <si>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</si>
  <si>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</si>
  <si>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</si>
  <si>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</si>
  <si>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</si>
  <si>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</si>
  <si>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</si>
  <si>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</si>
  <si>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</si>
  <si>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</si>
  <si>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</si>
  <si>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</si>
  <si>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</si>
  <si>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</si>
  <si>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</si>
  <si>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</si>
  <si>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</si>
  <si>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</si>
  <si>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</si>
  <si>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</si>
  <si>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</si>
  <si>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</si>
  <si>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</si>
  <si>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</si>
  <si>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</si>
  <si>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</si>
  <si>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</si>
  <si>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</si>
  <si>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</si>
  <si>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</si>
  <si>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</si>
  <si>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</si>
  <si>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</si>
  <si>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</si>
  <si>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</si>
  <si>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</si>
  <si>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</si>
  <si>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</si>
  <si>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</si>
  <si>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</si>
  <si>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</si>
  <si>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</si>
  <si>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</si>
  <si>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</si>
  <si>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</si>
  <si>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</si>
  <si>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</si>
  <si>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</si>
  <si>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</si>
  <si>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</si>
  <si>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</si>
  <si>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</si>
  <si>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</si>
  <si>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</si>
  <si>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</si>
  <si>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</si>
  <si>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</si>
  <si>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</si>
  <si>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</si>
  <si>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</si>
  <si>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</si>
  <si>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</si>
  <si>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</si>
  <si>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</si>
  <si>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</si>
  <si>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</si>
  <si>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</si>
  <si>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</si>
  <si>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</si>
  <si>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</si>
  <si>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</si>
  <si>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</si>
  <si>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</si>
  <si>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</si>
  <si>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</si>
  <si>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</si>
  <si>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</si>
  <si>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</si>
  <si>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</si>
  <si>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</si>
  <si>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</si>
  <si>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</si>
  <si>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</si>
  <si>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</si>
  <si>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</si>
  <si>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</si>
  <si>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</si>
  <si>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</si>
  <si>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</si>
  <si>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</si>
  <si>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</si>
  <si>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</si>
  <si>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</si>
  <si>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</si>
  <si>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</si>
  <si>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</si>
  <si>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</si>
  <si>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</si>
  <si>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</si>
  <si>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</si>
  <si>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</si>
  <si>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</si>
  <si>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</si>
  <si>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</si>
  <si>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</si>
  <si>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</si>
  <si>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</si>
  <si>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</si>
  <si>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</si>
  <si>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</si>
  <si>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</si>
  <si>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</si>
  <si>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</si>
  <si>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</si>
  <si>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</si>
  <si>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</si>
  <si>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</si>
  <si>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</si>
  <si>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</si>
  <si>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</si>
  <si>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</si>
  <si>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</si>
  <si>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</si>
  <si>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</si>
  <si>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</si>
  <si>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</si>
  <si>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</si>
  <si>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</si>
  <si>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</si>
  <si>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</si>
  <si>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</si>
  <si>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</si>
  <si>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</si>
  <si>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</si>
  <si>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</si>
  <si>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</si>
  <si>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</si>
  <si>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</si>
  <si>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</si>
  <si>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</si>
  <si>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</si>
  <si>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</si>
  <si>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</si>
  <si>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</si>
  <si>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</si>
  <si>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</si>
  <si>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</si>
  <si>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</si>
  <si>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</si>
  <si>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</si>
  <si>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</si>
  <si>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</si>
  <si>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</si>
  <si>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</si>
  <si>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</si>
  <si>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</si>
  <si>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</si>
  <si>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</si>
  <si>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</si>
  <si>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</si>
  <si>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</si>
  <si>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</si>
  <si>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</si>
  <si>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</si>
  <si>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</si>
  <si>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</si>
  <si>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</si>
  <si>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</si>
  <si>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</si>
  <si>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</si>
  <si>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</si>
  <si>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</si>
  <si>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</si>
  <si>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</si>
  <si>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</si>
  <si>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</si>
  <si>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</si>
  <si>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</si>
  <si>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</si>
  <si>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</si>
  <si>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</si>
  <si>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</si>
  <si>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</si>
  <si>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</si>
  <si>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</si>
  <si>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</si>
  <si>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</si>
  <si>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</si>
  <si>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</si>
  <si>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</si>
  <si>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</si>
  <si>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</si>
  <si>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</si>
  <si>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</si>
  <si>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</si>
  <si>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</si>
  <si>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</si>
  <si>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</si>
  <si>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</si>
  <si>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</si>
  <si>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</si>
  <si>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</si>
  <si>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</si>
  <si>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</si>
  <si>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</si>
  <si>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</si>
  <si>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</si>
  <si>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</si>
  <si>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</si>
  <si>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</si>
  <si>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</si>
  <si>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</si>
  <si>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</si>
  <si>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</si>
  <si>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</si>
  <si>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</si>
  <si>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</si>
  <si>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</si>
  <si>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</si>
  <si>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</si>
  <si>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</si>
  <si>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</si>
  <si>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</si>
  <si>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</si>
  <si>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</si>
  <si>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</si>
  <si>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</si>
  <si>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</si>
  <si>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</si>
  <si>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</si>
  <si>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</si>
  <si>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</si>
  <si>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</si>
  <si>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</si>
  <si>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</si>
  <si>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</si>
  <si>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</si>
  <si>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</si>
  <si>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</si>
  <si>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</si>
  <si>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</si>
  <si>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</si>
  <si>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</si>
  <si>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</si>
  <si>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</si>
  <si>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</si>
  <si>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</si>
  <si>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</si>
  <si>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</si>
  <si>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</si>
  <si>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</si>
  <si>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</si>
  <si>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</si>
  <si>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</si>
  <si>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</si>
  <si>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</si>
  <si>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</si>
  <si>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</si>
  <si>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</si>
  <si>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</si>
  <si>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</si>
  <si>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</si>
  <si>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</si>
  <si>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</si>
  <si>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</si>
  <si>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</si>
  <si>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</si>
  <si>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</si>
  <si>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</si>
  <si>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</si>
  <si>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</si>
  <si>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</si>
  <si>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</si>
  <si>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</si>
  <si>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</si>
  <si>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</si>
  <si>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</si>
  <si>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</si>
  <si>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</si>
  <si>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</si>
  <si>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</si>
  <si>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</si>
  <si>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</si>
  <si>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</si>
  <si>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</si>
  <si>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</si>
  <si>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</si>
  <si>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</si>
  <si>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</si>
  <si>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</si>
  <si>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</si>
  <si>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</si>
  <si>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</si>
  <si>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</si>
  <si>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</si>
  <si>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</si>
  <si>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</si>
  <si>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</si>
  <si>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</si>
  <si>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</si>
  <si>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</si>
  <si>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</si>
  <si>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</si>
  <si>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</si>
  <si>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</si>
  <si>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</si>
  <si>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</si>
  <si>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</si>
  <si>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</si>
  <si>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</si>
  <si>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</si>
  <si>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</si>
  <si>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</si>
  <si>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</si>
  <si>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</si>
  <si>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</si>
  <si>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</si>
  <si>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</si>
  <si>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</si>
  <si>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</si>
  <si>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</si>
  <si>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</si>
  <si>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</si>
  <si>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</si>
  <si>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</si>
  <si>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</si>
  <si>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</si>
  <si>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</si>
  <si>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</si>
  <si>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</si>
  <si>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</si>
  <si>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</si>
  <si>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</si>
  <si>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</si>
  <si>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</si>
  <si>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</si>
  <si>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</si>
  <si>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</si>
  <si>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</si>
  <si>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</si>
  <si>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</si>
  <si>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</si>
  <si>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</si>
  <si>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</si>
  <si>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</si>
  <si>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</si>
  <si>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</si>
  <si>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</si>
  <si>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</si>
  <si>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</si>
  <si>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</si>
  <si>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</si>
  <si>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</si>
  <si>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</si>
  <si>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</si>
  <si>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</si>
  <si>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</si>
  <si>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</si>
  <si>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</si>
  <si>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</si>
  <si>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</si>
  <si>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</si>
  <si>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</si>
  <si>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</si>
  <si>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</si>
  <si>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</si>
  <si>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</si>
  <si>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</si>
  <si>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</si>
  <si>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</si>
  <si>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</si>
  <si>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</si>
  <si>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</si>
  <si>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</si>
  <si>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</si>
  <si>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</si>
  <si>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</si>
  <si>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</si>
  <si>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</si>
  <si>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</si>
  <si>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</si>
  <si>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</si>
  <si>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</si>
  <si>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</si>
  <si>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</si>
  <si>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</si>
  <si>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</si>
  <si>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</si>
  <si>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</si>
  <si>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</si>
  <si>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</si>
  <si>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</si>
  <si>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</si>
  <si>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</si>
  <si>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</si>
  <si>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</si>
  <si>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</si>
  <si>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</si>
  <si>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</si>
  <si>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</si>
  <si>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</si>
  <si>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</si>
  <si>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</si>
  <si>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</si>
  <si>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</si>
  <si>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</si>
  <si>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</si>
  <si>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</si>
  <si>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</si>
  <si>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</si>
  <si>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</si>
  <si>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</si>
  <si>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</si>
  <si>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</si>
  <si>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</si>
  <si>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</si>
  <si>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</si>
  <si>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</si>
  <si>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</si>
  <si>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</si>
  <si>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</si>
  <si>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</si>
  <si>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</si>
  <si>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</si>
  <si>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</si>
  <si>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</si>
  <si>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</si>
  <si>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</si>
  <si>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</si>
  <si>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</si>
  <si>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</si>
  <si>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</si>
  <si>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</si>
  <si>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</si>
  <si>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</si>
  <si>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</si>
  <si>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</si>
  <si>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</si>
  <si>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</si>
  <si>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</si>
  <si>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</si>
  <si>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</si>
  <si>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</si>
  <si>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</si>
  <si>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</si>
  <si>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</si>
  <si>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</si>
  <si>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</si>
  <si>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</si>
  <si>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</si>
  <si>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</si>
  <si>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</si>
  <si>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</si>
  <si>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</si>
  <si>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</si>
  <si>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</si>
  <si>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</si>
  <si>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</si>
  <si>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</si>
  <si>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</si>
  <si>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</si>
  <si>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</si>
  <si>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</si>
  <si>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</si>
  <si>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</si>
  <si>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</si>
  <si>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</si>
  <si>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</si>
  <si>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</si>
  <si>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</si>
  <si>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</si>
  <si>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</si>
  <si>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</si>
  <si>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</si>
  <si>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</si>
  <si>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</si>
  <si>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</si>
  <si>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</si>
  <si>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</si>
  <si>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</si>
  <si>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</si>
  <si>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</si>
  <si>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</si>
  <si>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</si>
  <si>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</si>
  <si>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</si>
  <si>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</si>
  <si>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</si>
  <si>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</si>
  <si>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</si>
  <si>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</si>
  <si>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</si>
  <si>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</si>
  <si>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</si>
  <si>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</si>
  <si>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</si>
  <si>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</si>
  <si>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</si>
  <si>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</si>
  <si>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</si>
  <si>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</si>
  <si>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</si>
  <si>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</si>
  <si>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</si>
  <si>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</si>
  <si>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</si>
  <si>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</si>
  <si>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</si>
  <si>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</si>
  <si>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</si>
  <si>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</si>
  <si>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</si>
  <si>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</si>
  <si>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</si>
  <si>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</si>
  <si>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</si>
  <si>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</si>
  <si>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</si>
  <si>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</si>
  <si>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</si>
  <si>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</si>
  <si>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</si>
  <si>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</si>
  <si>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</si>
  <si>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</si>
  <si>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</si>
  <si>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</si>
  <si>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</si>
  <si>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</si>
  <si>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</si>
  <si>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</si>
  <si>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</si>
  <si>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</si>
  <si>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</si>
  <si>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</si>
  <si>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</si>
  <si>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</si>
  <si>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</si>
  <si>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</si>
  <si>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</si>
  <si>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</si>
  <si>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</si>
  <si>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</si>
  <si>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</si>
  <si>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</si>
  <si>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</si>
  <si>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</si>
  <si>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</si>
  <si>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</si>
  <si>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</si>
  <si>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</si>
  <si>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</si>
  <si>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</si>
  <si>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</si>
  <si>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</si>
  <si>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</si>
  <si>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</si>
  <si>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</si>
  <si>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</si>
  <si>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</si>
  <si>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</si>
  <si>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</si>
  <si>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</si>
  <si>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</si>
  <si>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</si>
  <si>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</si>
  <si>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</si>
  <si>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</si>
  <si>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</si>
  <si>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</si>
  <si>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</si>
  <si>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</si>
  <si>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</si>
  <si>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</si>
  <si>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</si>
  <si>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</si>
  <si>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</si>
  <si>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</si>
  <si>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</si>
  <si>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</si>
  <si>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</si>
  <si>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</si>
  <si>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</si>
  <si>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</si>
  <si>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</si>
  <si>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</si>
  <si>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</si>
  <si>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</si>
  <si>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</si>
  <si>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</si>
  <si>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</si>
  <si>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</si>
  <si>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</si>
  <si>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</si>
  <si>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</si>
  <si>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</si>
  <si>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</si>
  <si>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</si>
  <si>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</si>
  <si>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</si>
  <si>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</si>
  <si>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</si>
  <si>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</si>
  <si>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</si>
  <si>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</si>
  <si>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</si>
  <si>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</si>
  <si>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</si>
  <si>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</si>
  <si>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</si>
  <si>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</si>
  <si>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</si>
  <si>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</si>
  <si>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</si>
  <si>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</si>
  <si>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</si>
  <si>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</si>
  <si>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</si>
  <si>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</si>
  <si>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</si>
  <si>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</si>
  <si>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</si>
  <si>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</si>
  <si>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</si>
  <si>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</si>
  <si>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</si>
  <si>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</si>
  <si>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</si>
  <si>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</si>
  <si>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</si>
  <si>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</si>
  <si>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</si>
  <si>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</si>
  <si>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</si>
  <si>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</si>
  <si>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</si>
  <si>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</si>
  <si>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</si>
  <si>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</si>
  <si>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</si>
  <si>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</si>
  <si>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</si>
  <si>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</si>
  <si>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</si>
  <si>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</si>
  <si>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</si>
  <si>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</si>
  <si>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</si>
  <si>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</si>
  <si>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</si>
  <si>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</si>
  <si>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</si>
  <si>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</si>
  <si>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</si>
  <si>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</si>
  <si>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</si>
  <si>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</si>
  <si>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</si>
  <si>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</si>
  <si>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</si>
  <si>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</si>
  <si>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</si>
  <si>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</si>
  <si>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</si>
  <si>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</si>
  <si>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</si>
  <si>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</si>
  <si>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</si>
  <si>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</si>
  <si>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</si>
  <si>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</si>
  <si>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</si>
  <si>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</si>
  <si>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</si>
  <si>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</si>
  <si>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</si>
  <si>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</si>
  <si>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</si>
  <si>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</si>
  <si>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</si>
  <si>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</si>
  <si>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</si>
  <si>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</si>
  <si>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</si>
  <si>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</si>
  <si>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</si>
  <si>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</si>
  <si>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</si>
  <si>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</si>
  <si>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</si>
  <si>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</si>
  <si>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</si>
  <si>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</si>
  <si>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</si>
  <si>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</si>
  <si>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</si>
  <si>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</si>
  <si>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</si>
  <si>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</si>
  <si>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</si>
  <si>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</si>
  <si>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</si>
  <si>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</si>
  <si>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</si>
  <si>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</si>
  <si>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</si>
  <si>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</si>
  <si>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</si>
  <si>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</si>
  <si>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</si>
  <si>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</si>
  <si>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</si>
  <si>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</si>
  <si>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</si>
  <si>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</si>
  <si>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</si>
  <si>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</si>
  <si>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</si>
  <si>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</si>
  <si>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</si>
  <si>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</si>
  <si>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</si>
  <si>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</si>
  <si>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</si>
  <si>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</si>
  <si>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</si>
  <si>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</si>
  <si>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</si>
  <si>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</si>
  <si>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</si>
  <si>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</si>
  <si>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</si>
  <si>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</si>
  <si>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</si>
  <si>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</si>
  <si>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</si>
  <si>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</si>
  <si>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</si>
  <si>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</si>
  <si>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</si>
  <si>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</si>
  <si>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</si>
  <si>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</si>
  <si>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</si>
  <si>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</si>
  <si>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</si>
  <si>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</si>
  <si>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</si>
  <si>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</si>
  <si>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</si>
  <si>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</si>
  <si>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</si>
  <si>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</si>
  <si>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</si>
  <si>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</si>
  <si>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</si>
  <si>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</si>
  <si>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</si>
  <si>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</si>
  <si>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</si>
  <si>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</si>
  <si>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</si>
  <si>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</si>
  <si>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</si>
  <si>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</si>
  <si>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</si>
  <si>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</si>
  <si>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</si>
  <si>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</si>
  <si>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</si>
  <si>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</si>
  <si>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</si>
  <si>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</si>
  <si>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</si>
  <si>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</si>
  <si>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</si>
  <si>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</si>
  <si>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</si>
  <si>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</si>
  <si>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</si>
  <si>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</si>
  <si>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</si>
  <si>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</si>
  <si>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</si>
  <si>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</si>
  <si>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</si>
  <si>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</si>
  <si>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</si>
  <si>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</si>
  <si>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</si>
  <si>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</si>
  <si>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</si>
  <si>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</si>
  <si>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</si>
  <si>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</si>
  <si>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</si>
  <si>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</si>
  <si>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</si>
  <si>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</si>
  <si>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</si>
  <si>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</si>
  <si>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</si>
  <si>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</si>
  <si>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</si>
  <si>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</si>
  <si>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</si>
  <si>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</si>
  <si>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</si>
  <si>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</si>
  <si>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</si>
  <si>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</si>
  <si>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</si>
  <si>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</si>
  <si>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</si>
  <si>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</si>
  <si>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</si>
  <si>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</si>
  <si>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</si>
  <si>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</si>
  <si>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</si>
  <si>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</si>
  <si>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</si>
  <si>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</si>
  <si>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</si>
  <si>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</si>
  <si>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</si>
  <si>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</si>
  <si>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</si>
  <si>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</si>
  <si>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</si>
  <si>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</si>
  <si>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</si>
  <si>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</si>
  <si>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</si>
  <si>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</si>
  <si>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</si>
  <si>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</si>
  <si>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</si>
  <si>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</si>
  <si>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</si>
  <si>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</si>
  <si>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</si>
  <si>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</si>
  <si>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</si>
  <si>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</si>
  <si>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</si>
  <si>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</si>
  <si>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</si>
  <si>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</si>
  <si>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</si>
  <si>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</si>
  <si>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</si>
  <si>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</si>
  <si>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</si>
  <si>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</si>
  <si>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</si>
  <si>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</si>
  <si>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</si>
  <si>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</si>
  <si>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</si>
  <si>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</si>
  <si>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</si>
  <si>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</si>
  <si>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</si>
  <si>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</si>
  <si>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</si>
  <si>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</si>
  <si>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</si>
  <si>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</si>
  <si>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</si>
  <si>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</si>
  <si>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</si>
  <si>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</si>
  <si>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</si>
  <si>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</si>
  <si>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</si>
  <si>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</si>
  <si>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</si>
  <si>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</si>
  <si>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</si>
  <si>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</si>
  <si>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</si>
  <si>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</si>
  <si>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</si>
  <si>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</si>
  <si>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</si>
  <si>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</si>
  <si>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</si>
  <si>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</si>
  <si>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</si>
  <si>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</si>
  <si>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</si>
  <si>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</si>
  <si>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</si>
  <si>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</si>
  <si>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</si>
  <si>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</si>
  <si>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</si>
  <si>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</si>
  <si>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</si>
  <si>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</si>
  <si>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</si>
  <si>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</si>
  <si>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</si>
  <si>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</si>
  <si>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</si>
  <si>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</si>
  <si>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</si>
  <si>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</si>
  <si>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</si>
  <si>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</si>
  <si>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</si>
  <si>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</si>
  <si>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</si>
  <si>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</si>
  <si>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</si>
  <si>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</si>
  <si>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</si>
  <si>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</si>
  <si>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</si>
  <si>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</si>
  <si>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</si>
  <si>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</si>
  <si>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</si>
  <si>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</si>
  <si>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</si>
  <si>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</si>
  <si>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</si>
  <si>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</si>
  <si>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</si>
  <si>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</si>
  <si>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</si>
  <si>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</si>
  <si>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</si>
  <si>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</si>
  <si>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</si>
  <si>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</si>
  <si>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</si>
  <si>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</si>
  <si>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</si>
  <si>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</si>
  <si>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</si>
  <si>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</si>
  <si>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</si>
  <si>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</si>
  <si>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</si>
  <si>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</si>
  <si>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</si>
  <si>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</si>
  <si>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</si>
  <si>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</si>
  <si>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</si>
  <si>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</si>
  <si>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</si>
  <si>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</si>
  <si>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</si>
  <si>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</si>
  <si>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</si>
  <si>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</si>
  <si>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</si>
  <si>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</si>
  <si>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</si>
  <si>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</si>
  <si>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</si>
  <si>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</si>
  <si>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</si>
  <si>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</si>
  <si>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</si>
  <si>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</si>
  <si>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</si>
  <si>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</si>
  <si>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</si>
  <si>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</si>
  <si>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</si>
  <si>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</si>
  <si>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</si>
  <si>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</si>
  <si>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</si>
  <si>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</si>
  <si>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</si>
  <si>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</si>
  <si>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</si>
  <si>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</si>
  <si>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</si>
  <si>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</si>
  <si>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</si>
  <si>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</si>
  <si>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</si>
  <si>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</si>
  <si>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</si>
  <si>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</si>
  <si>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</si>
  <si>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</si>
  <si>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</si>
  <si>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</si>
  <si>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</si>
  <si>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</si>
  <si>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</si>
  <si>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</si>
  <si>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</si>
  <si>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</si>
  <si>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</si>
  <si>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</si>
  <si>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</si>
  <si>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</si>
  <si>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</si>
  <si>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</si>
  <si>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</si>
  <si>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</si>
  <si>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</si>
  <si>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</si>
  <si>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</si>
  <si>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</si>
  <si>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</si>
  <si>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</si>
  <si>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</si>
  <si>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</si>
  <si>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</si>
  <si>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</si>
  <si>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</si>
  <si>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</si>
  <si>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</si>
  <si>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</si>
  <si>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</si>
  <si>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</si>
  <si>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</si>
  <si>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</si>
  <si>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</si>
  <si>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</si>
  <si>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</si>
  <si>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</si>
  <si>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</si>
  <si>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</si>
  <si>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</si>
  <si>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</si>
  <si>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</si>
  <si>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</si>
  <si>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</si>
  <si>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</si>
  <si>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</si>
  <si>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</si>
  <si>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</si>
  <si>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</si>
  <si>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</si>
  <si>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</si>
  <si>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</si>
  <si>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</si>
  <si>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</si>
  <si>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</si>
  <si>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</si>
  <si>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</si>
  <si>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</si>
  <si>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</si>
  <si>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</si>
  <si>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</si>
  <si>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</si>
  <si>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</si>
  <si>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</si>
  <si>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</si>
  <si>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</si>
  <si>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</si>
  <si>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</si>
  <si>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</si>
  <si>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</si>
  <si>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</si>
  <si>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</si>
  <si>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</si>
  <si>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</si>
  <si>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</si>
  <si>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</si>
  <si>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</si>
  <si>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</si>
  <si>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</si>
  <si>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</si>
  <si>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</si>
  <si>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</si>
  <si>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</si>
  <si>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</si>
  <si>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</si>
  <si>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</si>
  <si>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</si>
  <si>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</si>
  <si>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</si>
  <si>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</si>
  <si>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</si>
  <si>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</si>
  <si>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</si>
  <si>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</si>
  <si>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</si>
  <si>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</si>
  <si>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</si>
  <si>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</si>
  <si>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</si>
  <si>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</si>
  <si>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</si>
  <si>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</si>
  <si>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</si>
  <si>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</si>
  <si>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</si>
  <si>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</si>
  <si>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</si>
  <si>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</si>
  <si>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</si>
  <si>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</si>
  <si>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</si>
  <si>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</si>
  <si>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</si>
  <si>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</si>
  <si>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</si>
  <si>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</si>
  <si>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</si>
  <si>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</si>
  <si>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</si>
  <si>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</si>
  <si>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</si>
  <si>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</si>
  <si>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</si>
  <si>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</si>
  <si>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</si>
  <si>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</si>
  <si>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</si>
  <si>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</si>
  <si>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</si>
  <si>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</si>
  <si>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</si>
  <si>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</si>
  <si>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</si>
  <si>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</si>
  <si>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</si>
  <si>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</si>
  <si>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</si>
  <si>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</si>
  <si>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</si>
  <si>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</si>
  <si>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</si>
  <si>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</si>
  <si>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</si>
  <si>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</si>
  <si>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</si>
  <si>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</si>
  <si>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</si>
  <si>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</si>
  <si>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</si>
  <si>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</si>
  <si>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</si>
  <si>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</si>
  <si>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</si>
  <si>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</si>
  <si>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</si>
  <si>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</si>
  <si>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</si>
  <si>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</si>
  <si>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</si>
  <si>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</si>
  <si>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</si>
  <si>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</si>
  <si>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</si>
  <si>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</si>
  <si>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</si>
  <si>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</si>
  <si>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</si>
  <si>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</si>
  <si>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</si>
  <si>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</si>
  <si>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</si>
  <si>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</si>
  <si>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</si>
  <si>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</si>
  <si>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</si>
  <si>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</si>
  <si>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</si>
  <si>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</si>
  <si>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</si>
  <si>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</si>
  <si>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</si>
  <si>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</si>
  <si>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</si>
  <si>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</si>
  <si>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</si>
  <si>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</si>
  <si>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</si>
  <si>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</si>
  <si>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</si>
  <si>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</si>
  <si>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</si>
  <si>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</si>
  <si>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</si>
  <si>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</si>
  <si>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</si>
  <si>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</si>
  <si>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</si>
  <si>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</si>
  <si>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</si>
  <si>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</si>
  <si>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</si>
  <si>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</si>
  <si>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</si>
  <si>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</si>
  <si>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</si>
  <si>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</si>
  <si>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</si>
  <si>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</si>
  <si>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</si>
  <si>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</si>
  <si>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</si>
  <si>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</si>
  <si>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</si>
  <si>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</si>
  <si>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</si>
  <si>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</si>
  <si>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</si>
  <si>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</si>
  <si>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</si>
  <si>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</si>
  <si>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</si>
  <si>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</si>
  <si>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</si>
  <si>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</si>
  <si>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</si>
  <si>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</si>
  <si>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</si>
  <si>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</si>
  <si>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</si>
  <si>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</si>
  <si>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</si>
  <si>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</si>
  <si>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</si>
  <si>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</si>
  <si>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</si>
  <si>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</si>
  <si>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</si>
  <si>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</si>
  <si>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</si>
  <si>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</si>
  <si>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</si>
  <si>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</si>
  <si>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</si>
  <si>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</si>
  <si>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</si>
  <si>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</si>
  <si>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</si>
  <si>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</si>
  <si>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</si>
  <si>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</si>
  <si>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</si>
  <si>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</si>
  <si>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</si>
  <si>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</si>
  <si>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</si>
  <si>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</si>
  <si>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</si>
  <si>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</si>
  <si>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</si>
  <si>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</si>
  <si>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</si>
  <si>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</si>
  <si>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</si>
  <si>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</si>
  <si>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</si>
  <si>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</si>
  <si>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</si>
  <si>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</si>
  <si>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</si>
  <si>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</si>
  <si>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</si>
  <si>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</si>
  <si>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</si>
  <si>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</si>
  <si>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</si>
  <si>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</si>
  <si>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</si>
  <si>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</si>
  <si>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</si>
  <si>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</si>
  <si>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</si>
  <si>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</si>
  <si>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</si>
  <si>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</si>
  <si>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</si>
  <si>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</si>
  <si>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</si>
  <si>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</si>
  <si>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</si>
  <si>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</si>
  <si>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</si>
  <si>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</si>
  <si>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</si>
  <si>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</si>
  <si>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</si>
  <si>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</si>
  <si>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</si>
  <si>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</si>
  <si>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</si>
  <si>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</si>
  <si>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</si>
  <si>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</si>
  <si>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</si>
  <si>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</si>
  <si>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</si>
  <si>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</si>
  <si>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</si>
  <si>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</si>
  <si>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</si>
  <si>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</si>
  <si>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</si>
  <si>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</si>
  <si>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</si>
  <si>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</si>
  <si>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</si>
  <si>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</si>
  <si>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</si>
  <si>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</si>
  <si>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</si>
  <si>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</si>
  <si>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</si>
  <si>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</si>
  <si>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</si>
  <si>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</si>
  <si>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</si>
  <si>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</si>
  <si>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</si>
  <si>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</si>
  <si>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</si>
  <si>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</si>
  <si>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</si>
  <si>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</si>
  <si>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</si>
  <si>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</si>
  <si>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</si>
  <si>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</si>
  <si>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</si>
  <si>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</si>
  <si>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</si>
  <si>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</si>
  <si>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</si>
  <si>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</si>
  <si>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</si>
  <si>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</si>
  <si>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</si>
  <si>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</si>
  <si>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</si>
  <si>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</si>
  <si>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</si>
  <si>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</si>
  <si>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</si>
  <si>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</si>
  <si>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</si>
  <si>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</si>
  <si>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</si>
  <si>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</si>
  <si>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</si>
  <si>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</si>
  <si>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</si>
  <si>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</si>
  <si>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</si>
  <si>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</si>
  <si>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</si>
  <si>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</si>
  <si>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</si>
  <si>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</si>
  <si>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</si>
  <si>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</si>
  <si>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</si>
  <si>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</si>
  <si>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</si>
  <si>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</si>
  <si>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</si>
  <si>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</si>
  <si>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</si>
  <si>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</si>
  <si>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</si>
  <si>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</si>
  <si>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</si>
  <si>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</si>
  <si>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</si>
  <si>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</si>
  <si>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</si>
  <si>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</si>
  <si>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</si>
  <si>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</si>
  <si>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</si>
  <si>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</si>
  <si>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</si>
  <si>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</si>
  <si>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</si>
  <si>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</si>
  <si>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</si>
  <si>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</si>
  <si>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</si>
  <si>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</si>
  <si>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</si>
  <si>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</si>
  <si>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</si>
  <si>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</si>
  <si>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</si>
  <si>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</si>
  <si>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</si>
  <si>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</si>
  <si>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</si>
  <si>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</si>
  <si>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</si>
  <si>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</si>
  <si>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</si>
  <si>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</si>
  <si>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</si>
  <si>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</si>
  <si>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</si>
  <si>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</si>
  <si>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</si>
  <si>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</si>
  <si>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</si>
  <si>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</si>
  <si>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</si>
  <si>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</si>
  <si>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</si>
  <si>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</si>
  <si>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</si>
  <si>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</si>
  <si>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</si>
  <si>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</si>
  <si>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</si>
  <si>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</si>
  <si>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</si>
  <si>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</si>
  <si>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</si>
  <si>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</si>
  <si>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</si>
  <si>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</si>
  <si>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</si>
  <si>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</si>
  <si>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</si>
  <si>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</si>
  <si>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</si>
  <si>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</si>
  <si>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</si>
  <si>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</si>
  <si>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</si>
  <si>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</si>
  <si>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</si>
  <si>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</si>
  <si>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</si>
  <si>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</si>
  <si>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</si>
  <si>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</si>
  <si>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</si>
  <si>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</si>
  <si>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</si>
  <si>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</si>
  <si>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</si>
  <si>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</si>
  <si>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</si>
  <si>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</si>
  <si>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</si>
  <si>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</si>
  <si>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</si>
  <si>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</si>
  <si>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</si>
  <si>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</si>
  <si>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</si>
  <si>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</si>
  <si>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</si>
  <si>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</si>
  <si>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</si>
  <si>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</si>
  <si>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</si>
  <si>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</si>
  <si>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</si>
  <si>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</si>
  <si>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</si>
  <si>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</si>
  <si>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</si>
  <si>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</si>
  <si>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</si>
  <si>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</si>
  <si>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</si>
  <si>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</si>
  <si>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</si>
  <si>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</si>
  <si>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</si>
  <si>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</si>
  <si>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</si>
  <si>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</si>
  <si>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</si>
  <si>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</si>
  <si>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</si>
  <si>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</si>
  <si>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</si>
  <si>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</si>
  <si>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</si>
  <si>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</si>
  <si>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</si>
  <si>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</si>
  <si>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</si>
  <si>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</si>
  <si>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</si>
  <si>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</si>
  <si>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</si>
  <si>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</si>
  <si>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</si>
  <si>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</si>
  <si>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</si>
  <si>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</si>
  <si>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</si>
  <si>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</si>
  <si>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</si>
  <si>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</si>
  <si>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</si>
  <si>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</si>
  <si>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</si>
  <si>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</si>
  <si>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</si>
  <si>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</si>
  <si>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</si>
  <si>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</si>
  <si>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</si>
  <si>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</si>
  <si>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</si>
  <si>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</si>
  <si>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</si>
  <si>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</si>
  <si>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</si>
  <si>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</si>
  <si>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</si>
  <si>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</si>
  <si>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</si>
  <si>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</si>
  <si>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</si>
  <si>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</si>
  <si>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</si>
  <si>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</si>
  <si>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</si>
  <si>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</si>
  <si>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</si>
  <si>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</si>
  <si>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</si>
  <si>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</si>
  <si>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</si>
  <si>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</si>
  <si>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</si>
  <si>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</si>
  <si>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</si>
  <si>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</si>
  <si>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</si>
  <si>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</si>
  <si>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</si>
  <si>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</si>
  <si>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</si>
  <si>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</si>
  <si>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</si>
  <si>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</si>
  <si>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</si>
  <si>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</si>
  <si>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</si>
  <si>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</si>
  <si>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</si>
  <si>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</si>
  <si>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</si>
  <si>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</si>
  <si>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</si>
  <si>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</si>
  <si>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</si>
  <si>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</si>
  <si>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</si>
  <si>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</si>
  <si>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</si>
  <si>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</si>
  <si>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</si>
  <si>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</si>
  <si>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</si>
  <si>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</si>
  <si>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</si>
  <si>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</si>
  <si>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</si>
  <si>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</si>
  <si>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</si>
  <si>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</si>
  <si>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</si>
  <si>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</si>
  <si>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</si>
  <si>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</si>
  <si>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</si>
  <si>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</si>
  <si>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</si>
  <si>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</si>
  <si>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</si>
  <si>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</si>
  <si>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</si>
  <si>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</si>
  <si>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</si>
  <si>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</si>
  <si>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</si>
  <si>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</si>
  <si>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</si>
  <si>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</si>
  <si>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</si>
  <si>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</si>
  <si>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</si>
  <si>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</si>
  <si>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</si>
  <si>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</si>
  <si>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</si>
  <si>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</si>
  <si>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</si>
  <si>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</si>
  <si>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</si>
  <si>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</si>
  <si>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</si>
  <si>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</si>
  <si>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</si>
  <si>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</si>
  <si>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</si>
  <si>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</si>
  <si>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</si>
  <si>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</si>
  <si>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</si>
  <si>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</si>
  <si>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</si>
  <si>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</si>
  <si>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</si>
  <si>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</si>
  <si>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</si>
  <si>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</si>
  <si>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</si>
  <si>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</si>
  <si>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</si>
  <si>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</si>
  <si>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</si>
  <si>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</si>
  <si>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</si>
  <si>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</si>
  <si>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</si>
  <si>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</si>
  <si>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</si>
  <si>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</si>
  <si>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</si>
  <si>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</si>
  <si>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</si>
  <si>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</si>
  <si>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</si>
  <si>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</si>
  <si>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</si>
  <si>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</si>
  <si>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</si>
  <si>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</si>
  <si>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</si>
  <si>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</si>
  <si>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</si>
  <si>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</si>
  <si>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</si>
  <si>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</si>
  <si>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</si>
  <si>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</si>
  <si>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</si>
  <si>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</si>
  <si>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</si>
  <si>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</si>
  <si>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</si>
  <si>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</si>
  <si>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</si>
  <si>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</si>
  <si>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</si>
  <si>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</si>
  <si>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</si>
  <si>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</si>
  <si>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</si>
  <si>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</si>
  <si>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</si>
  <si>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</si>
  <si>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</si>
  <si>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</si>
  <si>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</si>
  <si>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</si>
  <si>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</si>
  <si>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</si>
  <si>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</si>
  <si>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</si>
  <si>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</si>
  <si>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</si>
  <si>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</si>
  <si>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</si>
  <si>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</si>
  <si>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</si>
  <si>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</si>
  <si>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</si>
  <si>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</si>
  <si>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</si>
  <si>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</si>
  <si>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</si>
  <si>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</si>
  <si>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</si>
  <si>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</si>
  <si>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</si>
  <si>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</si>
  <si>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</si>
  <si>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</si>
  <si>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</si>
  <si>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</si>
  <si>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</si>
  <si>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</si>
  <si>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</si>
  <si>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</si>
  <si>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</si>
  <si>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</si>
  <si>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</si>
  <si>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</si>
  <si>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</si>
  <si>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</si>
  <si>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</si>
  <si>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</si>
  <si>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</si>
  <si>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</si>
  <si>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</si>
  <si>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</si>
  <si>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</si>
  <si>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</si>
  <si>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</si>
  <si>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</si>
  <si>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</si>
  <si>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</si>
  <si>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</si>
  <si>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</si>
  <si>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</si>
  <si>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</si>
  <si>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</si>
  <si>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</si>
  <si>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</si>
  <si>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</si>
  <si>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</si>
  <si>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</si>
  <si>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</si>
  <si>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</si>
  <si>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</si>
  <si>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</si>
  <si>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</si>
  <si>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</si>
  <si>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</si>
  <si>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</si>
  <si>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</si>
  <si>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</si>
  <si>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</si>
  <si>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</si>
  <si>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</si>
  <si>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</si>
  <si>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</si>
  <si>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</si>
  <si>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</si>
  <si>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</si>
  <si>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</si>
  <si>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</si>
  <si>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</si>
  <si>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</si>
  <si>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</si>
  <si>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</si>
  <si>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</si>
  <si>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</si>
  <si>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</si>
  <si>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</si>
  <si>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</si>
  <si>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</si>
  <si>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</si>
  <si>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</si>
  <si>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</si>
  <si>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</si>
  <si>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</si>
  <si>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</si>
  <si>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</si>
  <si>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</si>
  <si>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</si>
  <si>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</si>
  <si>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</si>
  <si>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</si>
  <si>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</si>
  <si>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</si>
  <si>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</si>
  <si>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</si>
  <si>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</si>
  <si>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</si>
  <si>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</si>
  <si>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</si>
  <si>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</si>
  <si>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</si>
  <si>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</si>
  <si>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</si>
  <si>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</si>
  <si>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</si>
  <si>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</si>
  <si>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</si>
  <si>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</si>
  <si>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</si>
  <si>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</si>
  <si>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</si>
  <si>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</si>
  <si>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</si>
  <si>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</si>
  <si>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</si>
  <si>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</si>
  <si>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</si>
  <si>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</si>
  <si>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</si>
  <si>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</si>
  <si>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</si>
  <si>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</si>
  <si>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</si>
  <si>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</si>
  <si>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</si>
  <si>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</si>
  <si>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</si>
  <si>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</si>
  <si>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</si>
  <si>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</si>
  <si>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</si>
  <si>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</si>
  <si>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</si>
  <si>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</si>
  <si>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</si>
  <si>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</si>
  <si>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</si>
  <si>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</si>
  <si>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</si>
  <si>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</si>
  <si>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</si>
  <si>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</si>
  <si>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</si>
  <si>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</si>
  <si>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</si>
  <si>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</si>
  <si>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</si>
  <si>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</si>
  <si>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</si>
  <si>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</si>
  <si>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</si>
  <si>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</si>
  <si>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</si>
  <si>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</si>
  <si>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</si>
  <si>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</si>
  <si>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</si>
  <si>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</si>
  <si>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</si>
  <si>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</si>
  <si>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</si>
  <si>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</si>
  <si>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</si>
  <si>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</si>
  <si>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</si>
  <si>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</si>
  <si>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</si>
  <si>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</si>
  <si>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</si>
  <si>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</si>
  <si>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</si>
  <si>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</si>
  <si>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</si>
  <si>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</si>
  <si>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</si>
  <si>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</si>
  <si>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</si>
  <si>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</si>
  <si>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</si>
  <si>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</si>
  <si>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</si>
  <si>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</si>
  <si>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</si>
  <si>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</si>
  <si>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</si>
  <si>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</si>
  <si>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</si>
  <si>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</si>
  <si>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</si>
  <si>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</si>
  <si>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</si>
  <si>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</si>
  <si>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</si>
  <si>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</si>
  <si>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</si>
  <si>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</si>
  <si>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</si>
  <si>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</si>
  <si>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</si>
  <si>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</si>
  <si>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</si>
  <si>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</si>
  <si>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</si>
  <si>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</si>
  <si>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</si>
  <si>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</si>
  <si>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</si>
  <si>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</si>
  <si>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</si>
  <si>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</si>
  <si>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</si>
  <si>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</si>
  <si>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</si>
  <si>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</si>
  <si>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</si>
  <si>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</si>
  <si>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</si>
  <si>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</si>
  <si>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</si>
  <si>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</si>
  <si>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</si>
  <si>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</si>
  <si>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</si>
  <si>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</si>
  <si>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</si>
  <si>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</si>
  <si>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</si>
  <si>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</si>
  <si>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</si>
  <si>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</si>
  <si>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</si>
  <si>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</si>
  <si>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</si>
  <si>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</si>
  <si>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</si>
  <si>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</si>
  <si>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</si>
  <si>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</si>
  <si>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</si>
  <si>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</si>
  <si>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</si>
  <si>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</si>
  <si>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</si>
  <si>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</si>
  <si>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</si>
  <si>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</si>
  <si>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</si>
  <si>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</si>
  <si>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</si>
  <si>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</si>
  <si>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</si>
  <si>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</si>
  <si>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</si>
  <si>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</si>
  <si>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</si>
  <si>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</si>
  <si>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</si>
  <si>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</si>
  <si>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</si>
  <si>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</si>
  <si>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</si>
  <si>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</si>
  <si>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</si>
  <si>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</si>
  <si>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</si>
  <si>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</si>
  <si>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</si>
  <si>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</si>
  <si>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</si>
  <si>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</si>
  <si>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</si>
  <si>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</si>
  <si>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</si>
  <si>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</si>
  <si>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</si>
  <si>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</si>
  <si>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</si>
  <si>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</si>
  <si>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</si>
  <si>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</si>
  <si>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</si>
  <si>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</si>
  <si>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</si>
  <si>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</si>
  <si>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</si>
  <si>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</si>
  <si>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</si>
  <si>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</si>
  <si>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</si>
  <si>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</si>
  <si>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</si>
  <si>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</si>
  <si>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</si>
  <si>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</si>
  <si>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</si>
  <si>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</si>
  <si>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</si>
  <si>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</si>
  <si>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</si>
  <si>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</si>
  <si>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</si>
  <si>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</si>
  <si>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</si>
  <si>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</si>
  <si>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</si>
  <si>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</si>
  <si>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</si>
  <si>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</si>
  <si>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</si>
  <si>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</si>
  <si>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</si>
  <si>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</si>
  <si>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</si>
  <si>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</si>
  <si>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</si>
  <si>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</si>
  <si>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</si>
  <si>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</si>
  <si>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</si>
  <si>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</si>
  <si>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</si>
  <si>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</si>
  <si>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</si>
  <si>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</si>
  <si>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</si>
  <si>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</si>
  <si>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</si>
  <si>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</si>
  <si>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</si>
  <si>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</si>
  <si>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</si>
  <si>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</si>
  <si>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</si>
  <si>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</si>
  <si>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</si>
  <si>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</si>
  <si>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</si>
  <si>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</si>
  <si>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</si>
  <si>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</si>
  <si>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</si>
  <si>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</si>
  <si>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</si>
  <si>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</si>
  <si>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</si>
  <si>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</si>
  <si>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</si>
  <si>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</si>
  <si>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</si>
  <si>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</si>
  <si>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</si>
  <si>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</si>
  <si>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</si>
  <si>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</si>
  <si>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</si>
  <si>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</si>
  <si>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</si>
  <si>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</si>
  <si>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</si>
  <si>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</si>
  <si>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</si>
  <si>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</si>
  <si>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</si>
  <si>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</si>
  <si>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</si>
  <si>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</si>
  <si>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</si>
  <si>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</si>
  <si>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</si>
  <si>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</si>
  <si>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</si>
  <si>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</si>
  <si>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</si>
  <si>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</si>
  <si>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</si>
  <si>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</si>
  <si>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</si>
  <si>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</si>
  <si>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</si>
  <si>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</si>
  <si>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</si>
  <si>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</si>
  <si>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</si>
  <si>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</si>
  <si>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</si>
  <si>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</si>
  <si>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</si>
  <si>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</si>
  <si>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</si>
  <si>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</si>
  <si>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</si>
  <si>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</si>
  <si>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</si>
  <si>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</si>
  <si>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</si>
  <si>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</si>
  <si>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</si>
  <si>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</si>
  <si>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</si>
  <si>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</si>
  <si>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</si>
  <si>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</si>
  <si>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</si>
  <si>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</si>
  <si>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</si>
  <si>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</si>
  <si>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</si>
  <si>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</si>
  <si>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</si>
  <si>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</si>
  <si>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</si>
  <si>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</si>
  <si>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</si>
  <si>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</si>
  <si>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</si>
  <si>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</si>
  <si>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</si>
  <si>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</si>
  <si>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</si>
  <si>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</si>
  <si>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</si>
  <si>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</si>
  <si>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</si>
  <si>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</si>
  <si>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</si>
  <si>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</si>
  <si>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</si>
  <si>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</si>
  <si>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</si>
  <si>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</si>
  <si>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</si>
  <si>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</si>
  <si>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</si>
  <si>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</si>
  <si>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</si>
  <si>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</si>
  <si>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</si>
  <si>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</si>
  <si>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</si>
  <si>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</si>
  <si>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</si>
  <si>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</si>
  <si>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</si>
  <si>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</si>
  <si>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</si>
  <si>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</si>
  <si>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</si>
  <si>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</si>
  <si>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</si>
  <si>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</si>
  <si>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</si>
  <si>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</si>
  <si>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</si>
  <si>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</si>
  <si>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</si>
  <si>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</si>
  <si>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</si>
  <si>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</si>
  <si>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</si>
  <si>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</si>
  <si>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</si>
  <si>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</si>
  <si>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</si>
  <si>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</si>
  <si>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</si>
  <si>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</si>
  <si>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</si>
  <si>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</si>
  <si>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</si>
  <si>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</si>
  <si>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</si>
  <si>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</si>
  <si>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</si>
  <si>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</si>
  <si>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</si>
  <si>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</si>
  <si>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</si>
  <si>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</si>
  <si>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</si>
  <si>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</si>
  <si>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</si>
  <si>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</si>
  <si>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</si>
  <si>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</si>
  <si>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</si>
  <si>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</si>
  <si>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</si>
  <si>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</si>
  <si>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</si>
  <si>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</si>
  <si>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</si>
  <si>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</si>
  <si>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</si>
  <si>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</si>
  <si>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</si>
  <si>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</si>
  <si>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</si>
  <si>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</si>
  <si>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</si>
  <si>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</si>
  <si>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</si>
  <si>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</si>
  <si>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</si>
  <si>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</si>
  <si>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</si>
  <si>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</si>
  <si>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</si>
  <si>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</si>
  <si>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</si>
  <si>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</si>
  <si>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</si>
  <si>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</si>
  <si>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</si>
  <si>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</si>
  <si>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</si>
  <si>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</si>
  <si>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</si>
  <si>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</si>
  <si>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</si>
  <si>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</si>
  <si>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</si>
  <si>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</si>
  <si>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</si>
  <si>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</si>
  <si>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</si>
  <si>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</si>
  <si>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</si>
  <si>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</si>
  <si>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</si>
  <si>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</si>
  <si>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</si>
  <si>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</si>
  <si>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</si>
  <si>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</si>
  <si>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</si>
  <si>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</si>
  <si>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</si>
  <si>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</si>
  <si>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</si>
  <si>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</si>
  <si>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</si>
  <si>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</si>
  <si>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</si>
  <si>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</si>
  <si>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</si>
  <si>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</si>
  <si>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</si>
  <si>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</si>
  <si>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</si>
  <si>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</si>
  <si>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</si>
  <si>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</si>
  <si>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</si>
  <si>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</si>
  <si>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</si>
  <si>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</si>
  <si>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</si>
  <si>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</si>
  <si>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</si>
  <si>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</si>
  <si>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</si>
  <si>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</si>
  <si>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</si>
  <si>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</si>
  <si>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</si>
  <si>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</si>
  <si>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</si>
  <si>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</si>
  <si>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</si>
  <si>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</si>
  <si>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</si>
  <si>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</si>
  <si>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</si>
  <si>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</si>
  <si>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</si>
  <si>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</si>
  <si>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</si>
  <si>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</si>
  <si>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</si>
  <si>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</si>
  <si>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</si>
  <si>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</si>
  <si>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</si>
  <si>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</si>
  <si>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</si>
  <si>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</si>
  <si>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</si>
  <si>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</si>
  <si>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</si>
  <si>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</si>
  <si>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</si>
  <si>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</si>
  <si>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</si>
  <si>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</si>
  <si>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</si>
  <si>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</si>
  <si>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</si>
  <si>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</si>
  <si>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</si>
  <si>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</si>
  <si>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</si>
  <si>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</si>
  <si>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</si>
  <si>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</si>
  <si>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</si>
  <si>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</si>
  <si>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</si>
  <si>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</si>
  <si>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</si>
  <si>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</si>
  <si>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</si>
  <si>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</si>
  <si>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</si>
  <si>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</si>
  <si>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</si>
  <si>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</si>
  <si>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</si>
  <si>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</si>
  <si>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</si>
  <si>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</si>
  <si>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</si>
  <si>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</si>
  <si>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</si>
  <si>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</si>
  <si>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</si>
  <si>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</si>
  <si>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</si>
  <si>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</si>
  <si>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</si>
  <si>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</si>
  <si>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</si>
  <si>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</si>
  <si>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</si>
  <si>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</si>
  <si>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</si>
  <si>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</si>
  <si>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</si>
  <si>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</si>
  <si>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</si>
  <si>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</si>
  <si>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</si>
  <si>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</si>
  <si>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</si>
  <si>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</si>
  <si>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</si>
  <si>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</si>
  <si>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</si>
  <si>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</si>
  <si>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</si>
  <si>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</si>
  <si>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</si>
  <si>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</si>
  <si>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</si>
  <si>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</si>
  <si>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</si>
  <si>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</si>
  <si>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</si>
  <si>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</si>
  <si>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</si>
  <si>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</si>
  <si>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</si>
  <si>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</si>
  <si>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</si>
  <si>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</si>
  <si>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</si>
  <si>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</si>
  <si>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</si>
  <si>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</si>
  <si>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</si>
  <si>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</si>
  <si>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</si>
  <si>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</si>
  <si>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</si>
  <si>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</si>
  <si>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</si>
  <si>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</si>
  <si>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</si>
  <si>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</si>
  <si>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</si>
  <si>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</si>
  <si>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</si>
  <si>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</si>
  <si>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</si>
  <si>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</si>
  <si>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</si>
  <si>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</si>
  <si>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</si>
  <si>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</si>
  <si>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</si>
  <si>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</si>
  <si>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</si>
  <si>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</si>
  <si>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</si>
  <si>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</si>
  <si>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</si>
  <si>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</si>
  <si>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</si>
  <si>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</si>
  <si>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</si>
  <si>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</si>
  <si>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</si>
  <si>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</si>
  <si>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</si>
  <si>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</si>
  <si>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</si>
  <si>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</si>
  <si>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</si>
  <si>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</si>
  <si>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</si>
  <si>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</si>
  <si>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</si>
  <si>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</si>
  <si>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</si>
  <si>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</si>
  <si>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</si>
  <si>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</si>
  <si>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</si>
  <si>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</si>
  <si>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</si>
  <si>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</si>
  <si>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</si>
  <si>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</si>
  <si>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</si>
  <si>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</si>
  <si>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</si>
  <si>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</si>
  <si>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</si>
  <si>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</si>
  <si>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</si>
  <si>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</si>
  <si>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</si>
  <si>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</si>
  <si>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</si>
  <si>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</si>
  <si>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</si>
  <si>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</si>
  <si>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</si>
  <si>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</si>
  <si>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</si>
  <si>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</si>
  <si>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</si>
  <si>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</si>
  <si>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</si>
  <si>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</si>
  <si>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</si>
  <si>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</si>
  <si>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</si>
  <si>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</si>
  <si>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</si>
  <si>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</si>
  <si>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</si>
  <si>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</si>
  <si>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</si>
  <si>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</si>
  <si>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</si>
  <si>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</si>
  <si>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</si>
  <si>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</si>
  <si>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</si>
  <si>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</si>
  <si>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</si>
  <si>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</si>
  <si>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</si>
  <si>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</si>
  <si>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</si>
  <si>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</si>
  <si>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</si>
  <si>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</si>
  <si>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</si>
  <si>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</si>
  <si>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</si>
  <si>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</si>
  <si>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</si>
  <si>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</si>
  <si>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</si>
  <si>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</si>
  <si>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</si>
  <si>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</si>
  <si>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</si>
  <si>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</si>
  <si>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</si>
  <si>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</si>
  <si>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</si>
  <si>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</si>
  <si>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</si>
  <si>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</si>
  <si>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</si>
  <si>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</si>
  <si>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</si>
  <si>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</si>
  <si>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</si>
  <si>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</si>
  <si>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</si>
  <si>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</si>
  <si>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</si>
  <si>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</si>
  <si>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</si>
  <si>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</si>
  <si>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</si>
  <si>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</si>
  <si>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</si>
  <si>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</si>
  <si>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</si>
  <si>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</si>
  <si>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</si>
  <si>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</si>
  <si>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</si>
  <si>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</si>
  <si>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</si>
  <si>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</si>
  <si>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</si>
  <si>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</si>
  <si>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</si>
  <si>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</si>
  <si>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</si>
  <si>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</si>
  <si>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</si>
  <si>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</si>
  <si>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</si>
  <si>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</si>
  <si>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</si>
  <si>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</si>
  <si>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</si>
  <si>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</si>
  <si>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</si>
  <si>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</si>
  <si>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</si>
  <si>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</si>
  <si>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</si>
  <si>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</si>
  <si>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</si>
  <si>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</si>
  <si>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</si>
  <si>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</si>
  <si>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</si>
  <si>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</si>
  <si>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</si>
  <si>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</si>
  <si>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</si>
  <si>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</si>
  <si>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</si>
  <si>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</si>
  <si>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</si>
  <si>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</si>
  <si>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</si>
  <si>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</si>
  <si>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</si>
  <si>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</si>
  <si>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</si>
  <si>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</si>
  <si>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</si>
  <si>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</si>
  <si>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</si>
  <si>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</si>
  <si>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</si>
  <si>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</si>
  <si>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</si>
  <si>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</si>
  <si>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</si>
  <si>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</si>
  <si>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</si>
  <si>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</si>
  <si>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</si>
  <si>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</si>
  <si>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</si>
  <si>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</si>
  <si>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</si>
  <si>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</si>
  <si>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</si>
  <si>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</si>
  <si>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</si>
  <si>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</si>
  <si>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</si>
  <si>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</si>
  <si>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</si>
  <si>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</si>
  <si>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</si>
  <si>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</si>
  <si>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</si>
  <si>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</si>
  <si>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</si>
  <si>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</si>
  <si>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</si>
  <si>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</si>
  <si>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</si>
  <si>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</si>
  <si>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</si>
  <si>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</si>
  <si>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</si>
  <si>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</si>
  <si>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</si>
  <si>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</si>
  <si>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</si>
  <si>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</si>
  <si>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</si>
  <si>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</si>
  <si>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</si>
  <si>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</si>
  <si>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</si>
  <si>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</si>
  <si>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</si>
  <si>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</si>
  <si>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</si>
  <si>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</si>
  <si>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</si>
  <si>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</si>
  <si>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</si>
  <si>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</si>
  <si>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</si>
  <si>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</si>
  <si>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</si>
  <si>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</si>
  <si>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</si>
  <si>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</si>
  <si>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</si>
  <si>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</si>
  <si>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</si>
  <si>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</si>
  <si>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</si>
  <si>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</si>
  <si>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</si>
  <si>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</si>
  <si>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</si>
  <si>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</si>
  <si>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</si>
  <si>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</si>
  <si>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</si>
  <si>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</si>
  <si>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</si>
  <si>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</si>
  <si>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</si>
  <si>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</si>
  <si>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</si>
  <si>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</si>
  <si>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</si>
  <si>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</si>
  <si>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</si>
  <si>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</si>
  <si>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</si>
  <si>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</si>
  <si>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</si>
  <si>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</si>
  <si>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</si>
  <si>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</si>
  <si>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</si>
  <si>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</si>
  <si>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</si>
  <si>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</si>
  <si>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</si>
  <si>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</si>
  <si>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</si>
  <si>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</si>
  <si>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</si>
  <si>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</si>
  <si>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</si>
  <si>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</si>
  <si>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</si>
  <si>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</si>
  <si>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</si>
  <si>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</si>
  <si>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</si>
  <si>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</si>
  <si>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</si>
  <si>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</si>
  <si>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</si>
  <si>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</si>
  <si>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</si>
  <si>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</si>
  <si>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</si>
  <si>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</si>
  <si>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</si>
  <si>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</si>
  <si>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</si>
  <si>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</si>
  <si>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</si>
  <si>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</si>
  <si>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</si>
  <si>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</si>
  <si>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</si>
  <si>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</si>
  <si>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</si>
  <si>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</si>
  <si>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</si>
  <si>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</si>
  <si>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</si>
  <si>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</si>
  <si>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</si>
  <si>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</si>
  <si>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</si>
  <si>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</si>
  <si>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</si>
  <si>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</si>
  <si>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</si>
  <si>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</si>
  <si>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</si>
  <si>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</si>
  <si>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</si>
  <si>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</si>
  <si>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</si>
  <si>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</si>
  <si>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</si>
  <si>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</si>
  <si>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</si>
  <si>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</si>
  <si>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</si>
  <si>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</si>
  <si>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</si>
  <si>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</si>
  <si>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</si>
  <si>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</si>
  <si>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</si>
  <si>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</si>
  <si>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</si>
  <si>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</si>
  <si>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</si>
  <si>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</si>
  <si>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</si>
  <si>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</si>
  <si>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</si>
  <si>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</si>
  <si>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</si>
  <si>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</si>
  <si>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</si>
  <si>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</si>
  <si>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</si>
  <si>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</si>
  <si>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</si>
  <si>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</si>
  <si>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</si>
  <si>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</si>
  <si>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</si>
  <si>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</si>
  <si>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</si>
  <si>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</si>
  <si>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</si>
  <si>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</si>
  <si>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</si>
  <si>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</si>
  <si>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</si>
  <si>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</si>
  <si>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</si>
  <si>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</si>
  <si>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</si>
  <si>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</si>
  <si>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</si>
  <si>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</si>
  <si>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</si>
  <si>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</si>
  <si>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</si>
  <si>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</si>
  <si>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</si>
  <si>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</si>
  <si>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</si>
  <si>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</si>
  <si>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</si>
  <si>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</si>
  <si>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</si>
  <si>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</si>
  <si>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</si>
  <si>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</si>
  <si>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</si>
  <si>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</si>
  <si>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</si>
  <si>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</si>
  <si>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</si>
  <si>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</si>
  <si>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</si>
  <si>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</si>
  <si>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</si>
  <si>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</si>
  <si>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</si>
  <si>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</si>
  <si>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</si>
  <si>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</si>
  <si>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</si>
  <si>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</si>
  <si>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</si>
  <si>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</si>
  <si>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</si>
  <si>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</si>
  <si>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</si>
  <si>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</si>
  <si>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</si>
  <si>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</si>
  <si>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</si>
  <si>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</si>
  <si>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</si>
  <si>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</si>
  <si>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</si>
  <si>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</si>
  <si>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</si>
  <si>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</si>
  <si>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</si>
  <si>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</si>
  <si>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</si>
  <si>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</si>
  <si>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</si>
  <si>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</si>
  <si>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</si>
  <si>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</si>
  <si>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</si>
  <si>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</si>
  <si>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</si>
  <si>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</si>
  <si>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</si>
  <si>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</si>
  <si>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</si>
  <si>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</si>
  <si>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</si>
  <si>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</si>
  <si>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</si>
  <si>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</si>
  <si>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</si>
  <si>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</si>
  <si>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</si>
  <si>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</si>
  <si>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</si>
  <si>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</si>
  <si>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</si>
  <si>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</si>
  <si>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</si>
  <si>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</si>
  <si>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</si>
  <si>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</si>
  <si>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</si>
  <si>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</si>
  <si>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</si>
  <si>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</si>
  <si>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</si>
  <si>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</si>
  <si>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</si>
  <si>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</si>
  <si>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</si>
  <si>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</si>
  <si>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</si>
  <si>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</si>
  <si>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</si>
  <si>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</si>
  <si>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</si>
  <si>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</si>
  <si>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</si>
  <si>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</si>
  <si>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</si>
  <si>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</si>
  <si>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</si>
  <si>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</si>
  <si>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</si>
  <si>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</si>
  <si>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</si>
  <si>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</si>
  <si>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</si>
  <si>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</si>
  <si>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</si>
  <si>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</si>
  <si>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</si>
  <si>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</si>
  <si>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</si>
  <si>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</si>
  <si>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</si>
  <si>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</si>
  <si>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</si>
  <si>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</si>
  <si>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</si>
  <si>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</si>
  <si>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</si>
  <si>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</si>
  <si>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</si>
  <si>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</si>
  <si>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</si>
  <si>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</si>
  <si>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</si>
  <si>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</si>
  <si>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</si>
  <si>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</si>
  <si>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</si>
  <si>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</si>
  <si>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</si>
  <si>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</si>
  <si>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</si>
  <si>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</si>
  <si>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</si>
  <si>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</si>
  <si>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</si>
  <si>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</si>
  <si>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</si>
  <si>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</si>
  <si>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</si>
  <si>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</si>
  <si>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</si>
  <si>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</si>
  <si>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</si>
  <si>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</si>
  <si>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</si>
  <si>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</si>
  <si>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</si>
  <si>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</si>
  <si>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</si>
  <si>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</si>
  <si>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</si>
  <si>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</si>
  <si>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</si>
  <si>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</si>
  <si>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</si>
  <si>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</si>
  <si>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</si>
  <si>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</si>
  <si>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</si>
  <si>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</si>
  <si>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</si>
  <si>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</si>
  <si>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</si>
  <si>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</si>
  <si>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</si>
  <si>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</si>
  <si>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</si>
  <si>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</si>
  <si>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</si>
  <si>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</si>
  <si>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</si>
  <si>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</si>
  <si>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</si>
  <si>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</si>
  <si>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</si>
  <si>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</si>
  <si>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</si>
  <si>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</si>
  <si>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</si>
  <si>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</si>
  <si>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</si>
  <si>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</si>
  <si>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</si>
  <si>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</si>
  <si>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</si>
  <si>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</si>
  <si>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</si>
  <si>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</si>
  <si>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</si>
  <si>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</si>
  <si>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</si>
  <si>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</si>
  <si>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</si>
  <si>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</si>
  <si>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</si>
  <si>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</si>
  <si>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</si>
  <si>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</si>
  <si>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</si>
  <si>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</si>
  <si>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</si>
  <si>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</si>
  <si>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</si>
  <si>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</si>
  <si>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</si>
  <si>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</si>
  <si>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</si>
  <si>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</si>
  <si>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</si>
  <si>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</si>
  <si>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</si>
  <si>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</si>
  <si>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</si>
  <si>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</si>
  <si>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</si>
  <si>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</si>
  <si>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</si>
  <si>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</si>
  <si>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</si>
  <si>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</si>
  <si>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</si>
  <si>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</si>
  <si>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</si>
  <si>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</si>
  <si>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</si>
  <si>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</si>
  <si>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</si>
  <si>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</si>
  <si>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</si>
  <si>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</si>
  <si>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</si>
  <si>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</si>
  <si>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</si>
  <si>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</si>
  <si>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</si>
  <si>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</si>
  <si>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</si>
  <si>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</si>
  <si>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</si>
  <si>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</si>
  <si>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</si>
  <si>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</si>
  <si>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</si>
  <si>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</si>
  <si>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</si>
  <si>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</si>
  <si>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</si>
  <si>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</si>
  <si>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</si>
  <si>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</si>
  <si>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</si>
  <si>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</si>
  <si>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</si>
  <si>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</si>
  <si>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</si>
  <si>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</si>
  <si>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</si>
  <si>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</si>
  <si>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</si>
  <si>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</si>
  <si>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</si>
  <si>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</si>
  <si>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</si>
  <si>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</si>
  <si>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</si>
  <si>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</si>
  <si>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</si>
  <si>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</si>
  <si>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</si>
  <si>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</si>
  <si>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</si>
  <si>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</si>
  <si>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</si>
  <si>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</si>
  <si>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</si>
  <si>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</si>
  <si>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</si>
  <si>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</si>
  <si>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</si>
  <si>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</si>
  <si>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</si>
  <si>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</si>
  <si>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</si>
  <si>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</si>
  <si>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</si>
  <si>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</si>
  <si>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</si>
  <si>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</si>
  <si>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</si>
  <si>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</si>
  <si>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</si>
  <si>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</si>
  <si>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</si>
  <si>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</si>
  <si>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</si>
  <si>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</si>
  <si>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</si>
  <si>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</si>
  <si>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</si>
  <si>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</si>
  <si>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</si>
  <si>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</si>
  <si>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</si>
  <si>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</si>
  <si>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</si>
  <si>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</si>
  <si>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</si>
  <si>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</si>
  <si>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</si>
  <si>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</si>
  <si>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</si>
  <si>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</si>
  <si>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</si>
  <si>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</si>
  <si>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</si>
  <si>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</si>
  <si>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</si>
  <si>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</si>
  <si>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</si>
  <si>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</si>
  <si>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</si>
  <si>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</si>
  <si>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</si>
  <si>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</si>
  <si>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</si>
  <si>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</si>
  <si>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</si>
  <si>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</si>
  <si>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</si>
  <si>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</si>
  <si>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</si>
  <si>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</si>
  <si>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</si>
  <si>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</si>
  <si>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</si>
  <si>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</si>
  <si>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</si>
  <si>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</si>
  <si>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</si>
  <si>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</si>
  <si>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</si>
  <si>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</si>
  <si>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</si>
  <si>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</si>
  <si>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</si>
  <si>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</si>
  <si>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</si>
  <si>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</si>
  <si>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</si>
  <si>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</si>
  <si>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</si>
  <si>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</si>
  <si>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</si>
  <si>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</si>
  <si>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</si>
  <si>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</si>
  <si>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</si>
  <si>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</si>
  <si>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</si>
  <si>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</si>
  <si>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</si>
  <si>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</si>
  <si>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</si>
  <si>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</si>
  <si>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</si>
  <si>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</si>
  <si>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</si>
  <si>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</si>
  <si>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</si>
  <si>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</si>
  <si>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</si>
  <si>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</si>
  <si>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</si>
  <si>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</si>
  <si>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</si>
  <si>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</si>
  <si>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</si>
  <si>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</si>
  <si>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</si>
  <si>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</si>
  <si>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</si>
  <si>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</si>
  <si>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</si>
  <si>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</si>
  <si>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</si>
  <si>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</si>
  <si>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</si>
  <si>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</si>
  <si>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</si>
  <si>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</si>
  <si>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</si>
  <si>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</si>
  <si>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</si>
  <si>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</si>
  <si>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</si>
  <si>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</si>
  <si>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</si>
  <si>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</si>
  <si>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</si>
  <si>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</si>
  <si>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</si>
  <si>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</si>
  <si>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</si>
  <si>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</si>
  <si>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</si>
  <si>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</si>
  <si>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</si>
  <si>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</si>
  <si>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</si>
  <si>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</si>
  <si>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</si>
  <si>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</si>
  <si>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</si>
  <si>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</si>
  <si>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</si>
  <si>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</si>
  <si>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</si>
  <si>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</si>
  <si>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</si>
  <si>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</si>
  <si>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</si>
  <si>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</si>
  <si>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</si>
  <si>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</si>
  <si>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</si>
  <si>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</si>
  <si>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</si>
  <si>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</si>
  <si>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</si>
  <si>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</si>
  <si>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</si>
  <si>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</si>
  <si>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</si>
  <si>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</si>
  <si>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</si>
  <si>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</si>
  <si>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</si>
  <si>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</si>
  <si>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</si>
  <si>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</si>
  <si>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</si>
  <si>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</si>
  <si>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</si>
  <si>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</si>
  <si>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</si>
  <si>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</si>
  <si>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</si>
  <si>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</si>
  <si>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</si>
  <si>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</si>
  <si>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</si>
  <si>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</si>
  <si>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</si>
  <si>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</si>
  <si>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</si>
  <si>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</si>
  <si>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</si>
  <si>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</si>
  <si>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</si>
  <si>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</si>
  <si>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</si>
  <si>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</si>
  <si>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</si>
  <si>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</si>
  <si>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</si>
  <si>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</si>
  <si>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</si>
  <si>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</si>
  <si>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</si>
  <si>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</si>
  <si>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</si>
  <si>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</si>
  <si>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</si>
  <si>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</si>
  <si>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</si>
  <si>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</si>
  <si>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</si>
  <si>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</si>
  <si>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</si>
  <si>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</si>
  <si>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</si>
  <si>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</si>
  <si>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</si>
  <si>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</si>
  <si>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</si>
  <si>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</si>
  <si>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</si>
  <si>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</si>
  <si>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</si>
  <si>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</si>
  <si>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</si>
  <si>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</si>
  <si>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</si>
  <si>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</si>
  <si>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</si>
  <si>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</si>
  <si>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</si>
  <si>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</si>
  <si>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</si>
  <si>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</si>
  <si>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</si>
  <si>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</si>
  <si>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</si>
  <si>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</si>
  <si>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</si>
  <si>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</si>
  <si>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</si>
  <si>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</si>
  <si>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</si>
  <si>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</si>
  <si>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</si>
  <si>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</si>
  <si>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</si>
  <si>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</si>
  <si>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</si>
  <si>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</si>
  <si>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</si>
  <si>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</si>
  <si>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</si>
  <si>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</si>
  <si>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</si>
  <si>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</si>
  <si>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</si>
  <si>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</si>
  <si>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</si>
  <si>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</si>
  <si>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</si>
  <si>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</si>
  <si>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</si>
  <si>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</si>
  <si>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</si>
  <si>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</si>
  <si>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</si>
  <si>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</si>
  <si>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</si>
  <si>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</si>
  <si>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</si>
  <si>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</si>
  <si>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</si>
  <si>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</si>
  <si>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</si>
  <si>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</si>
  <si>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</si>
  <si>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</si>
  <si>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</si>
  <si>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</si>
  <si>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</si>
  <si>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</si>
  <si>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</si>
  <si>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</si>
  <si>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</si>
  <si>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</si>
  <si>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</si>
  <si>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</si>
  <si>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</si>
  <si>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</si>
  <si>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</si>
  <si>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</si>
  <si>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</si>
  <si>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</si>
  <si>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</si>
  <si>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</si>
  <si>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</si>
  <si>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</si>
  <si>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</si>
  <si>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</si>
  <si>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</si>
  <si>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</si>
  <si>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</si>
  <si>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</si>
  <si>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</si>
  <si>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</si>
  <si>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</si>
  <si>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</si>
  <si>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</si>
  <si>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</si>
  <si>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</si>
  <si>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</si>
  <si>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</si>
  <si>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</si>
  <si>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</si>
  <si>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</si>
  <si>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</si>
  <si>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</si>
  <si>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</si>
  <si>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</si>
  <si>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</si>
  <si>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</si>
  <si>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</si>
  <si>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</si>
  <si>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</si>
  <si>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</si>
  <si>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</si>
  <si>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</si>
  <si>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</si>
  <si>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</si>
  <si>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</si>
  <si>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</si>
  <si>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</si>
  <si>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</si>
  <si>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</si>
  <si>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</si>
  <si>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</si>
  <si>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</si>
  <si>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</si>
  <si>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</si>
  <si>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</si>
  <si>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</si>
  <si>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</si>
  <si>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</si>
  <si>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</si>
  <si>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</si>
  <si>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</si>
  <si>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</si>
  <si>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</si>
  <si>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</si>
  <si>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</si>
  <si>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</si>
  <si>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</si>
  <si>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</si>
  <si>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</si>
  <si>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</si>
  <si>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</si>
  <si>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</si>
  <si>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</si>
  <si>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</si>
  <si>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</si>
  <si>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</si>
  <si>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</si>
  <si>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</si>
  <si>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</si>
  <si>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</si>
  <si>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</si>
  <si>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</si>
  <si>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</si>
  <si>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</si>
  <si>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</si>
  <si>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</si>
  <si>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</si>
  <si>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</si>
  <si>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</si>
  <si>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</si>
  <si>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</si>
  <si>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</si>
  <si>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</si>
  <si>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</si>
  <si>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</si>
  <si>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</si>
  <si>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</si>
  <si>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</si>
  <si>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</si>
  <si>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</si>
  <si>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</si>
  <si>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</si>
  <si>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</si>
  <si>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</si>
  <si>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</si>
  <si>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</si>
  <si>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</si>
  <si>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</si>
  <si>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</si>
  <si>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</si>
  <si>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</si>
  <si>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</si>
  <si>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</si>
  <si>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</si>
  <si>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</si>
  <si>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</si>
  <si>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</si>
  <si>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</si>
  <si>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</si>
  <si>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</si>
  <si>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</si>
  <si>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</si>
  <si>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</si>
  <si>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</si>
  <si>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</si>
  <si>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</si>
  <si>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</si>
  <si>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</si>
  <si>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</si>
  <si>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</si>
  <si>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</si>
  <si>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</si>
  <si>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</si>
  <si>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</si>
  <si>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</si>
  <si>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</si>
  <si>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</si>
  <si>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</si>
  <si>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</si>
  <si>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</si>
  <si>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</si>
  <si>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</si>
  <si>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</si>
  <si>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</si>
  <si>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</si>
  <si>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</si>
  <si>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</si>
  <si>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</si>
  <si>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</si>
  <si>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</si>
  <si>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</si>
  <si>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</si>
  <si>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</si>
  <si>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</si>
  <si>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</si>
  <si>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</si>
  <si>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</si>
  <si>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</si>
  <si>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</si>
  <si>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</si>
  <si>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</si>
  <si>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</si>
  <si>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</si>
  <si>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</si>
  <si>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</si>
  <si>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</si>
  <si>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</si>
  <si>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</si>
  <si>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</si>
  <si>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</si>
  <si>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</si>
  <si>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</si>
  <si>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</si>
  <si>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</si>
  <si>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</si>
  <si>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</si>
  <si>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</si>
  <si>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</si>
  <si>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</si>
  <si>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</si>
  <si>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</si>
  <si>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</si>
  <si>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</si>
  <si>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</si>
  <si>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</si>
  <si>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</si>
  <si>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</si>
  <si>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</si>
  <si>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</si>
  <si>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</si>
  <si>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</si>
  <si>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</si>
  <si>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</si>
  <si>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</si>
  <si>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</si>
  <si>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</si>
  <si>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</si>
  <si>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</si>
  <si>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</si>
  <si>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</si>
  <si>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</si>
  <si>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</si>
  <si>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</si>
  <si>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</si>
  <si>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</si>
  <si>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</si>
  <si>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</si>
  <si>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</si>
  <si>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</si>
  <si>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</si>
  <si>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</si>
  <si>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</si>
  <si>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</si>
  <si>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</si>
  <si>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</si>
  <si>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</si>
  <si>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</si>
  <si>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</si>
  <si>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</si>
  <si>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</si>
  <si>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</si>
  <si>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</si>
  <si>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</si>
  <si>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</si>
  <si>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</si>
  <si>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</si>
  <si>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</si>
  <si>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</si>
  <si>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</si>
  <si>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</si>
  <si>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</si>
  <si>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</si>
  <si>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</si>
  <si>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</si>
  <si>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</si>
  <si>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</si>
  <si>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</si>
  <si>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</si>
  <si>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</si>
  <si>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</si>
  <si>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</si>
  <si>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</si>
  <si>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</si>
  <si>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</si>
  <si>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</si>
  <si>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</si>
  <si>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</si>
  <si>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</si>
  <si>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</si>
  <si>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</si>
  <si>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</si>
  <si>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</si>
  <si>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</si>
  <si>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</si>
  <si>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</si>
  <si>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</si>
  <si>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</si>
  <si>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</si>
  <si>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</si>
  <si>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</si>
  <si>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</si>
  <si>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</si>
  <si>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</si>
  <si>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</si>
  <si>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</si>
  <si>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</si>
  <si>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</si>
  <si>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</si>
  <si>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</si>
  <si>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</si>
  <si>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</si>
  <si>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</si>
  <si>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</si>
  <si>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</si>
  <si>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</si>
  <si>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</si>
  <si>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</si>
  <si>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</si>
  <si>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</si>
  <si>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</si>
  <si>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</si>
  <si>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</si>
  <si>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</si>
  <si>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</si>
  <si>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</si>
  <si>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</si>
  <si>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</si>
  <si>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</si>
  <si>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</si>
  <si>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</si>
  <si>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</si>
  <si>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</si>
  <si>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</si>
  <si>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</si>
  <si>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</si>
  <si>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</si>
  <si>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</si>
  <si>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</si>
  <si>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</si>
  <si>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</si>
  <si>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</si>
  <si>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</si>
  <si>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</si>
  <si>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</si>
  <si>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</si>
  <si>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</si>
  <si>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</si>
  <si>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</si>
  <si>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</si>
  <si>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</si>
  <si>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</si>
  <si>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</si>
  <si>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</si>
  <si>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</si>
  <si>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</si>
  <si>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</si>
  <si>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</si>
  <si>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</si>
  <si>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</si>
  <si>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</si>
  <si>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</si>
  <si>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</si>
  <si>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</si>
  <si>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</si>
  <si>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</si>
  <si>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</si>
  <si>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</si>
  <si>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</si>
  <si>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</si>
  <si>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</si>
  <si>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</si>
  <si>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</si>
  <si>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</si>
  <si>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</si>
  <si>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</si>
  <si>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</si>
  <si>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</si>
  <si>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</si>
  <si>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</si>
  <si>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</si>
  <si>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</si>
  <si>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</si>
  <si>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</si>
  <si>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</si>
  <si>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</si>
  <si>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</si>
  <si>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</si>
  <si>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</si>
  <si>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</si>
  <si>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</si>
  <si>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</si>
  <si>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</si>
  <si>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</si>
  <si>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</si>
  <si>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</si>
  <si>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</si>
  <si>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</si>
  <si>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</si>
  <si>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</si>
  <si>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</si>
  <si>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</si>
  <si>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</si>
  <si>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</si>
  <si>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</si>
  <si>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</si>
  <si>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</si>
  <si>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</si>
  <si>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</si>
  <si>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</si>
  <si>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</si>
  <si>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</si>
  <si>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</si>
  <si>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</si>
  <si>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</si>
  <si>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</si>
  <si>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</si>
  <si>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</si>
  <si>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</si>
  <si>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</si>
  <si>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</si>
  <si>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</si>
  <si>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</si>
  <si>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</si>
  <si>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</si>
  <si>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</si>
  <si>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</si>
  <si>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</si>
  <si>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</si>
  <si>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</si>
  <si>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</si>
  <si>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</si>
  <si>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</si>
  <si>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</si>
  <si>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</si>
  <si>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</si>
  <si>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</si>
  <si>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</si>
  <si>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</si>
  <si>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</si>
  <si>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</si>
  <si>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</si>
  <si>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</si>
  <si>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</si>
  <si>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</si>
  <si>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</si>
  <si>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</si>
  <si>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</si>
  <si>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</si>
  <si>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</si>
  <si>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</si>
  <si>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</si>
  <si>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</si>
  <si>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</si>
  <si>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</si>
  <si>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</si>
  <si>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</si>
  <si>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</si>
  <si>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</si>
  <si>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</si>
  <si>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</si>
  <si>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</si>
  <si>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</si>
  <si>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</si>
  <si>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</si>
  <si>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</si>
  <si>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</si>
  <si>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</si>
  <si>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</si>
  <si>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</si>
  <si>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</si>
  <si>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</si>
  <si>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</si>
  <si>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</si>
  <si>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</si>
  <si>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</si>
  <si>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</si>
  <si>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</si>
  <si>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</si>
  <si>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</si>
  <si>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</si>
  <si>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</si>
  <si>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</si>
  <si>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</si>
  <si>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</si>
  <si>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</si>
  <si>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</si>
  <si>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</si>
  <si>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</si>
  <si>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</si>
  <si>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</si>
  <si>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</si>
  <si>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</si>
  <si>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</si>
  <si>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</si>
  <si>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</si>
  <si>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</si>
  <si>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</si>
  <si>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</si>
  <si>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</si>
  <si>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</si>
  <si>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</si>
  <si>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</si>
  <si>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</si>
  <si>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</si>
  <si>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</si>
  <si>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</si>
  <si>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</si>
  <si>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</si>
  <si>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</si>
  <si>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</si>
  <si>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</si>
  <si>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</si>
  <si>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</si>
  <si>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</si>
  <si>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</si>
  <si>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</si>
  <si>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</si>
  <si>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</si>
  <si>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</si>
  <si>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</si>
  <si>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</si>
  <si>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</si>
  <si>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</si>
  <si>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</si>
  <si>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</si>
  <si>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</si>
  <si>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</si>
  <si>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</si>
  <si>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</si>
  <si>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</si>
  <si>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</si>
  <si>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</si>
  <si>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</si>
  <si>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</si>
  <si>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</si>
  <si>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</si>
  <si>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</si>
  <si>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</si>
  <si>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</si>
  <si>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</si>
  <si>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</si>
  <si>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</si>
  <si>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</si>
  <si>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</si>
  <si>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</si>
  <si>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</si>
  <si>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</si>
  <si>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</si>
  <si>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</si>
  <si>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</si>
  <si>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</si>
  <si>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</si>
  <si>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</si>
  <si>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</si>
  <si>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</si>
  <si>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</si>
  <si>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</si>
  <si>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</si>
  <si>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</si>
  <si>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</si>
  <si>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</si>
  <si>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</si>
  <si>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</si>
  <si>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</si>
  <si>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</si>
  <si>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</si>
  <si>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</si>
  <si>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</si>
  <si>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</si>
  <si>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</si>
  <si>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</si>
  <si>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</si>
  <si>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</si>
  <si>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</si>
  <si>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</si>
  <si>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</si>
  <si>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</si>
  <si>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</si>
  <si>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</si>
  <si>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</si>
  <si>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</si>
  <si>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</si>
  <si>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</si>
  <si>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</si>
  <si>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</si>
  <si>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</si>
  <si>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</si>
  <si>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</si>
  <si>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</si>
  <si>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</si>
  <si>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</si>
  <si>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</si>
  <si>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</si>
  <si>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</si>
  <si>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</si>
  <si>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</si>
  <si>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</si>
  <si>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</si>
  <si>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</si>
  <si>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</si>
  <si>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</si>
  <si>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</si>
  <si>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</si>
  <si>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</si>
  <si>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</si>
  <si>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</si>
  <si>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</si>
  <si>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</si>
  <si>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</si>
  <si>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</si>
  <si>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</si>
  <si>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</si>
  <si>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</si>
  <si>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</si>
  <si>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</si>
  <si>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</si>
  <si>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</si>
  <si>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</si>
  <si>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</si>
  <si>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</si>
  <si>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</si>
  <si>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</si>
  <si>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</si>
  <si>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</si>
  <si>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</si>
  <si>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</si>
  <si>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</si>
  <si>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</si>
  <si>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</si>
  <si>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</si>
  <si>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</si>
  <si>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</si>
  <si>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</si>
  <si>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</si>
  <si>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</si>
  <si>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</si>
  <si>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</si>
  <si>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</si>
  <si>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</si>
  <si>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</si>
  <si>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</si>
  <si>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</si>
  <si>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</si>
  <si>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</si>
  <si>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</si>
  <si>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</si>
  <si>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</si>
  <si>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</si>
  <si>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</si>
  <si>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</si>
  <si>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</si>
  <si>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</si>
  <si>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</si>
  <si>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</si>
  <si>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</si>
  <si>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</si>
  <si>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</si>
  <si>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</si>
  <si>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</si>
  <si>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</si>
  <si>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</si>
  <si>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</si>
  <si>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</si>
  <si>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</si>
  <si>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</si>
  <si>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</si>
  <si>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</si>
  <si>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</si>
  <si>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</si>
  <si>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</si>
  <si>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</si>
  <si>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</si>
  <si>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</si>
  <si>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</si>
  <si>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</si>
  <si>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</si>
  <si>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</si>
  <si>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</si>
  <si>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</si>
  <si>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</si>
  <si>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</si>
  <si>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</si>
  <si>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</si>
  <si>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</si>
  <si>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</si>
  <si>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</si>
  <si>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</si>
  <si>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</si>
  <si>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</si>
  <si>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</si>
  <si>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</si>
  <si>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</si>
  <si>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</si>
  <si>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</si>
  <si>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</si>
  <si>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</si>
  <si>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</si>
  <si>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</si>
  <si>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</si>
  <si>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</si>
  <si>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</si>
  <si>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</si>
  <si>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</si>
  <si>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</si>
  <si>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</si>
  <si>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</si>
  <si>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</si>
  <si>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</si>
  <si>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</si>
  <si>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</si>
  <si>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</si>
  <si>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</si>
  <si>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</si>
  <si>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</si>
  <si>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</si>
  <si>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</si>
  <si>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</si>
  <si>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</si>
  <si>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</si>
  <si>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</si>
  <si>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</si>
  <si>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</si>
  <si>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</si>
  <si>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</si>
  <si>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</si>
  <si>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</si>
  <si>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</si>
  <si>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</si>
  <si>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</si>
  <si>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</si>
  <si>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</si>
  <si>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</si>
  <si>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</si>
  <si>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</si>
  <si>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</si>
  <si>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</si>
  <si>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</si>
  <si>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</si>
  <si>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</si>
  <si>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</si>
  <si>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</si>
  <si>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</si>
  <si>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</si>
  <si>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</si>
  <si>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</si>
  <si>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</si>
  <si>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</si>
  <si>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</si>
  <si>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</si>
  <si>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</si>
  <si>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</si>
  <si>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</si>
  <si>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</si>
  <si>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</si>
  <si>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</si>
  <si>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</si>
  <si>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</si>
  <si>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</si>
  <si>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</si>
  <si>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</si>
  <si>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</si>
  <si>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</si>
  <si>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</si>
  <si>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</si>
  <si>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</si>
  <si>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</si>
  <si>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</si>
  <si>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</si>
  <si>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</si>
  <si>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</si>
  <si>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</si>
  <si>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</si>
  <si>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</si>
  <si>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</si>
  <si>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</si>
  <si>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</si>
  <si>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</si>
  <si>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</si>
  <si>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</si>
  <si>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</si>
  <si>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</si>
  <si>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</si>
  <si>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</si>
  <si>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</si>
  <si>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</si>
  <si>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</si>
  <si>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</si>
  <si>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</si>
  <si>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</si>
  <si>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</si>
  <si>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</si>
  <si>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</si>
  <si>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</si>
  <si>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</si>
  <si>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</si>
  <si>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</si>
  <si>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</si>
  <si>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</si>
  <si>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</si>
  <si>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</si>
  <si>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</si>
  <si>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</si>
  <si>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</si>
  <si>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</si>
  <si>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</si>
  <si>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</si>
  <si>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</si>
  <si>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</si>
  <si>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</si>
  <si>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</si>
  <si>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</si>
  <si>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</si>
  <si>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</si>
  <si>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</si>
  <si>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</si>
  <si>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</si>
  <si>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</si>
  <si>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</si>
  <si>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</si>
  <si>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</si>
  <si>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</si>
  <si>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</si>
  <si>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</si>
  <si>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</si>
  <si>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</si>
  <si>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</si>
  <si>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</si>
  <si>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</si>
  <si>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</si>
  <si>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</si>
  <si>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</si>
  <si>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</si>
  <si>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</si>
  <si>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</si>
  <si>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</si>
  <si>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</si>
  <si>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</si>
  <si>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</si>
  <si>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</si>
  <si>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</si>
  <si>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</si>
  <si>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</si>
  <si>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</si>
  <si>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</si>
  <si>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</si>
  <si>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</si>
  <si>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</si>
  <si>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</si>
  <si>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</si>
  <si>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</si>
  <si>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</si>
  <si>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</si>
  <si>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</si>
  <si>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</si>
  <si>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</si>
  <si>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</si>
  <si>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</si>
  <si>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</si>
  <si>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</si>
  <si>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</si>
  <si>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</si>
  <si>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</si>
  <si>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</si>
  <si>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</si>
  <si>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</si>
  <si>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</si>
  <si>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</si>
  <si>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</si>
  <si>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</si>
  <si>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</si>
  <si>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</si>
  <si>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</si>
  <si>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</si>
  <si>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</si>
  <si>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</si>
  <si>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</si>
  <si>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</si>
  <si>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</si>
  <si>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</si>
  <si>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</si>
  <si>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</si>
  <si>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</si>
  <si>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</si>
  <si>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</si>
  <si>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</si>
  <si>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</si>
  <si>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</si>
  <si>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</si>
  <si>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</si>
  <si>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</si>
  <si>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</si>
  <si>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</si>
  <si>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</si>
  <si>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</si>
  <si>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</si>
  <si>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</si>
  <si>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</si>
  <si>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</si>
  <si>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</si>
  <si>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</si>
  <si>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</si>
  <si>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</si>
  <si>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</si>
  <si>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</si>
  <si>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</si>
  <si>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</si>
  <si>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</si>
  <si>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</si>
  <si>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</si>
  <si>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</si>
  <si>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</si>
  <si>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</si>
  <si>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</si>
  <si>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</si>
  <si>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</si>
  <si>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</si>
  <si>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</si>
  <si>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</si>
  <si>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</si>
  <si>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</si>
  <si>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</si>
  <si>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</si>
  <si>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</si>
  <si>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</si>
  <si>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</si>
  <si>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</si>
  <si>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</si>
  <si>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</si>
  <si>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</si>
  <si>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</si>
  <si>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</si>
  <si>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</si>
  <si>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</si>
  <si>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</si>
  <si>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</si>
  <si>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</si>
  <si>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</si>
  <si>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</si>
  <si>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</si>
  <si>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</si>
  <si>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</si>
  <si>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</si>
  <si>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</si>
  <si>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</si>
  <si>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</si>
  <si>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</si>
  <si>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</si>
  <si>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</si>
  <si>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</si>
  <si>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</si>
  <si>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</si>
  <si>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</si>
  <si>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</si>
  <si>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</si>
  <si>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</si>
  <si>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</si>
  <si>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</si>
  <si>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</si>
  <si>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</si>
  <si>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</si>
  <si>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</si>
  <si>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</si>
  <si>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</si>
  <si>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</si>
  <si>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</si>
  <si>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</si>
  <si>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</si>
  <si>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</si>
  <si>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</si>
  <si>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</si>
  <si>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</si>
  <si>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</si>
  <si>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</si>
  <si>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</si>
  <si>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</si>
  <si>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</si>
  <si>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</si>
  <si>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</si>
  <si>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</si>
  <si>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</si>
  <si>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</si>
  <si>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</si>
  <si>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</si>
  <si>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</si>
  <si>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</si>
  <si>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</si>
  <si>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</si>
  <si>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</si>
  <si>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</si>
  <si>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</si>
  <si>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</si>
  <si>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</si>
  <si>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</si>
  <si>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</si>
  <si>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</si>
  <si>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</si>
  <si>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</si>
  <si>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</si>
  <si>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</si>
  <si>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</si>
  <si>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</si>
  <si>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</si>
  <si>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</si>
  <si>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</si>
  <si>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</si>
  <si>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</si>
  <si>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</si>
  <si>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</si>
  <si>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</si>
  <si>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</si>
  <si>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</si>
  <si>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</si>
  <si>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</si>
  <si>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</si>
  <si>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</si>
  <si>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</si>
  <si>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</si>
  <si>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</si>
  <si>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</si>
  <si>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</si>
  <si>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</si>
  <si>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</si>
  <si>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</si>
  <si>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</si>
  <si>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</si>
  <si>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</si>
  <si>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</si>
  <si>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</si>
  <si>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</si>
  <si>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</si>
  <si>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</si>
  <si>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</si>
  <si>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</si>
  <si>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</si>
  <si>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</si>
  <si>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</si>
  <si>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</si>
  <si>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</si>
  <si>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</si>
  <si>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</si>
  <si>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</si>
  <si>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</si>
  <si>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</si>
  <si>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</si>
  <si>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</si>
  <si>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</si>
  <si>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</si>
  <si>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</si>
  <si>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</si>
  <si>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</si>
  <si>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</si>
  <si>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</si>
  <si>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</si>
  <si>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</si>
  <si>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</si>
  <si>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</si>
  <si>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</si>
  <si>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</si>
  <si>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</si>
  <si>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</si>
  <si>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</si>
  <si>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</si>
  <si>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</si>
  <si>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</si>
  <si>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</si>
  <si>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</si>
  <si>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</si>
  <si>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</si>
  <si>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</si>
  <si>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</si>
  <si>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</si>
  <si>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</si>
  <si>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</si>
  <si>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</si>
  <si>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</si>
  <si>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</si>
  <si>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</si>
  <si>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</si>
  <si>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</si>
  <si>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</si>
  <si>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</si>
  <si>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</si>
  <si>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</si>
  <si>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</si>
  <si>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</si>
  <si>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</si>
  <si>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</si>
  <si>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</si>
  <si>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</si>
  <si>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</si>
  <si>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</si>
  <si>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</si>
  <si>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</si>
  <si>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</si>
  <si>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</si>
  <si>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</si>
  <si>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</si>
  <si>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</si>
  <si>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</si>
  <si>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</si>
  <si>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</si>
  <si>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</si>
  <si>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</si>
  <si>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</si>
  <si>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</si>
  <si>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</si>
  <si>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</si>
  <si>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</si>
  <si>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</si>
  <si>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</si>
  <si>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</si>
  <si>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</si>
  <si>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</si>
  <si>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</si>
  <si>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</si>
  <si>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</si>
  <si>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</si>
  <si>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</si>
  <si>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</si>
  <si>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</si>
  <si>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</si>
  <si>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</si>
  <si>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</si>
  <si>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</si>
  <si>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</si>
  <si>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</si>
  <si>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</si>
  <si>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</si>
  <si>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</si>
  <si>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</si>
  <si>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</si>
  <si>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</si>
  <si>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</si>
  <si>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</si>
  <si>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</si>
  <si>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</si>
  <si>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</si>
  <si>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</si>
  <si>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</si>
  <si>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</si>
  <si>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</si>
  <si>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</si>
  <si>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</si>
  <si>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</si>
  <si>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</si>
  <si>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</si>
  <si>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</si>
  <si>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</si>
  <si>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</si>
  <si>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</si>
  <si>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</si>
  <si>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</si>
  <si>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</si>
  <si>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</si>
  <si>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</si>
  <si>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</si>
  <si>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</si>
  <si>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</si>
  <si>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</si>
  <si>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</si>
  <si>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</si>
  <si>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</si>
  <si>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</si>
  <si>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</si>
  <si>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</si>
  <si>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</si>
  <si>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</si>
  <si>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</si>
  <si>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</si>
  <si>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</si>
  <si>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</si>
  <si>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</si>
  <si>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</si>
  <si>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</si>
  <si>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</si>
  <si>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</si>
  <si>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</si>
  <si>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</si>
  <si>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</si>
  <si>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</si>
  <si>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</si>
  <si>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</si>
  <si>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</si>
  <si>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</si>
  <si>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</si>
  <si>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</si>
  <si>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</si>
  <si>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</si>
  <si>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</si>
  <si>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</si>
  <si>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</si>
  <si>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</si>
  <si>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</si>
  <si>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</si>
  <si>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</si>
  <si>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</si>
  <si>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</si>
  <si>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</si>
  <si>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</si>
  <si>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</si>
  <si>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</si>
  <si>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</si>
  <si>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</si>
  <si>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</si>
  <si>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</si>
  <si>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</si>
  <si>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</si>
  <si>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</si>
  <si>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</si>
  <si>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</si>
  <si>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</si>
  <si>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</si>
  <si>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</si>
  <si>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</si>
  <si>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</si>
  <si>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</si>
  <si>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</si>
  <si>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</si>
  <si>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</si>
  <si>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</si>
  <si>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</si>
  <si>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</si>
  <si>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</si>
  <si>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</si>
  <si>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</si>
  <si>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</si>
  <si>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</si>
  <si>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</si>
  <si>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</si>
  <si>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</si>
  <si>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</si>
  <si>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</si>
  <si>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</si>
  <si>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</si>
  <si>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</si>
  <si>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</si>
  <si>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</si>
  <si>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</si>
  <si>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</si>
  <si>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</si>
  <si>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</si>
  <si>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</si>
  <si>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</si>
  <si>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</si>
  <si>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</si>
  <si>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</si>
  <si>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</si>
  <si>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</si>
  <si>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</si>
  <si>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</si>
  <si>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</si>
  <si>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</si>
  <si>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</si>
  <si>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</si>
  <si>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</si>
  <si>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</si>
  <si>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</si>
  <si>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</si>
  <si>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</si>
  <si>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</si>
  <si>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</si>
  <si>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</si>
  <si>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</si>
  <si>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</si>
  <si>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</si>
  <si>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</si>
  <si>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</si>
  <si>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</si>
  <si>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</si>
  <si>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</si>
  <si>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</si>
  <si>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</si>
  <si>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</si>
  <si>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</si>
  <si>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</si>
  <si>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</si>
  <si>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</si>
  <si>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</si>
  <si>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</si>
  <si>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</si>
  <si>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</si>
  <si>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</si>
  <si>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</si>
  <si>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</si>
  <si>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</si>
  <si>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</si>
  <si>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</si>
  <si>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</si>
  <si>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</si>
  <si>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</si>
  <si>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</si>
  <si>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</si>
  <si>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</si>
  <si>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</si>
  <si>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</si>
  <si>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</si>
  <si>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</si>
  <si>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</si>
  <si>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</si>
  <si>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</si>
  <si>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</si>
  <si>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</si>
  <si>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</si>
  <si>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</si>
  <si>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</si>
  <si>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</si>
  <si>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</si>
  <si>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</si>
  <si>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</si>
  <si>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</si>
  <si>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</si>
  <si>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</si>
  <si>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</si>
  <si>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</si>
  <si>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</si>
  <si>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</si>
  <si>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</si>
  <si>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</si>
  <si>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</si>
  <si>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</si>
  <si>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</si>
  <si>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</si>
  <si>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</si>
  <si>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</si>
  <si>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</si>
  <si>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</si>
  <si>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</si>
  <si>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</si>
  <si>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</si>
  <si>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</si>
  <si>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</si>
  <si>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</si>
  <si>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</si>
  <si>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</si>
  <si>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</si>
  <si>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</si>
  <si>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</si>
  <si>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</si>
  <si>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</si>
  <si>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</si>
  <si>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</si>
  <si>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</si>
  <si>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</si>
  <si>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</si>
  <si>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</si>
  <si>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</si>
  <si>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</si>
  <si>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</si>
  <si>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</si>
  <si>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</si>
  <si>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</si>
  <si>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</si>
  <si>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</si>
  <si>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</si>
  <si>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</si>
  <si>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</si>
  <si>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</si>
  <si>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</si>
  <si>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</si>
  <si>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</si>
  <si>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</si>
  <si>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</si>
  <si>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</si>
  <si>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</si>
  <si>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</si>
  <si>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</si>
  <si>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</si>
  <si>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</si>
  <si>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</si>
  <si>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</si>
  <si>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</si>
  <si>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</si>
  <si>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</si>
  <si>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</si>
  <si>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</si>
  <si>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</si>
  <si>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</si>
  <si>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</si>
  <si>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</si>
  <si>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</si>
  <si>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</si>
  <si>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</si>
  <si>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</si>
  <si>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</si>
  <si>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</si>
  <si>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</si>
  <si>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</si>
  <si>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</si>
  <si>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</si>
  <si>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</si>
  <si>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</si>
  <si>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</si>
  <si>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</si>
  <si>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</si>
  <si>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</si>
  <si>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</si>
  <si>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</si>
  <si>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</si>
  <si>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</si>
  <si>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</si>
  <si>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</si>
  <si>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</si>
  <si>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</si>
  <si>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</si>
  <si>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</si>
  <si>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</si>
  <si>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</si>
  <si>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</si>
  <si>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</si>
  <si>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</si>
  <si>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</si>
  <si>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</si>
  <si>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</si>
  <si>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</si>
  <si>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</si>
  <si>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</si>
  <si>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</si>
  <si>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</si>
  <si>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</si>
  <si>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</si>
  <si>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</si>
  <si>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</si>
  <si>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</si>
  <si>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</si>
  <si>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</si>
  <si>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</si>
  <si>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</si>
  <si>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</si>
  <si>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</si>
  <si>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</si>
  <si>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</si>
  <si>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</si>
  <si>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</si>
  <si>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</si>
  <si>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</si>
  <si>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</si>
  <si>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</si>
  <si>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</si>
  <si>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</si>
  <si>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</si>
  <si>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</si>
  <si>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</si>
  <si>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</si>
  <si>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</si>
  <si>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</si>
  <si>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</si>
  <si>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</si>
  <si>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</si>
  <si>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</si>
  <si>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</si>
  <si>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</si>
  <si>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</si>
  <si>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</si>
  <si>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</si>
  <si>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</si>
  <si>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</si>
  <si>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</si>
  <si>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</si>
  <si>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</si>
  <si>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</si>
  <si>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</si>
  <si>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</si>
  <si>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</si>
  <si>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</si>
  <si>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</si>
  <si>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</si>
  <si>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</si>
  <si>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</si>
  <si>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</si>
  <si>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</si>
  <si>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</si>
  <si>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</si>
  <si>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</si>
  <si>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</si>
  <si>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</si>
  <si>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</si>
  <si>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</si>
  <si>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</si>
  <si>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</si>
  <si>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</si>
  <si>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</si>
  <si>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</si>
  <si>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</si>
  <si>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</si>
  <si>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</si>
  <si>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</si>
  <si>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</si>
  <si>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</si>
  <si>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</si>
  <si>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</si>
  <si>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</si>
  <si>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</si>
  <si>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</si>
  <si>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</si>
  <si>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</si>
  <si>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</si>
  <si>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</si>
  <si>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</si>
  <si>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</si>
  <si>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</si>
  <si>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</si>
  <si>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</si>
  <si>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</si>
  <si>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</si>
  <si>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</si>
  <si>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</si>
  <si>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</si>
  <si>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</si>
  <si>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</si>
  <si>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</si>
  <si>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</si>
  <si>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</si>
  <si>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</si>
  <si>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</si>
  <si>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</si>
  <si>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</si>
  <si>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</si>
  <si>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</si>
  <si>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</si>
  <si>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</si>
  <si>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</si>
  <si>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</si>
  <si>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</si>
  <si>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</si>
  <si>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</si>
  <si>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</si>
  <si>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</si>
  <si>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</si>
  <si>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</si>
  <si>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</si>
  <si>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</si>
  <si>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</si>
  <si>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</si>
  <si>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</si>
  <si>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</si>
  <si>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</si>
  <si>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</si>
  <si>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</si>
  <si>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</si>
  <si>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</si>
  <si>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</si>
  <si>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</si>
  <si>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</si>
  <si>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</si>
  <si>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</si>
  <si>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</si>
  <si>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</si>
  <si>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</si>
  <si>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</si>
  <si>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</si>
  <si>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</si>
  <si>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</si>
  <si>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</si>
  <si>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</si>
  <si>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</si>
  <si>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</si>
  <si>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</si>
  <si>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</si>
  <si>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</si>
  <si>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</si>
  <si>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</si>
  <si>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</si>
  <si>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</si>
  <si>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</si>
  <si>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</si>
  <si>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</si>
  <si>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</si>
  <si>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</si>
  <si>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</si>
  <si>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</si>
  <si>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</si>
  <si>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</si>
  <si>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</si>
  <si>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</si>
  <si>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</si>
  <si>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</si>
  <si>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</si>
  <si>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</si>
  <si>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</si>
  <si>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</si>
  <si>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</si>
  <si>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</si>
  <si>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</si>
  <si>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</si>
  <si>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</si>
  <si>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</si>
  <si>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</si>
  <si>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</si>
  <si>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</si>
  <si>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</si>
  <si>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</si>
  <si>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</si>
  <si>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</si>
  <si>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</si>
  <si>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</si>
  <si>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</si>
  <si>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</si>
  <si>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</si>
  <si>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</si>
  <si>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</si>
  <si>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</si>
  <si>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</si>
  <si>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</si>
  <si>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</si>
  <si>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</si>
  <si>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</si>
  <si>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</si>
  <si>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</si>
  <si>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</si>
  <si>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</si>
  <si>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</si>
  <si>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</si>
  <si>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</si>
  <si>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</si>
  <si>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</si>
  <si>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</si>
  <si>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</si>
  <si>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</si>
  <si>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</si>
  <si>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</si>
  <si>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</si>
  <si>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</si>
  <si>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</si>
  <si>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</si>
  <si>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</si>
  <si>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</si>
  <si>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</si>
  <si>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</si>
  <si>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</si>
  <si>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</si>
  <si>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</si>
  <si>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</si>
  <si>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</si>
  <si>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</si>
  <si>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</si>
  <si>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</si>
  <si>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</si>
  <si>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</si>
  <si>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</si>
  <si>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</si>
  <si>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</si>
  <si>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</si>
  <si>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</si>
  <si>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</si>
  <si>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</si>
  <si>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</si>
  <si>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</si>
  <si>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</si>
  <si>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</si>
  <si>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</si>
  <si>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</si>
  <si>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</si>
  <si>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</si>
  <si>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</si>
  <si>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</si>
  <si>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</si>
  <si>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</si>
  <si>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</si>
  <si>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</si>
  <si>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</si>
  <si>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</si>
  <si>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</si>
  <si>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</si>
  <si>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</si>
  <si>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</si>
  <si>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</si>
  <si>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</si>
  <si>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</si>
  <si>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</si>
  <si>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</si>
  <si>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</si>
  <si>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</si>
  <si>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</si>
  <si>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</si>
  <si>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</si>
  <si>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</si>
  <si>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</si>
  <si>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</si>
  <si>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</si>
  <si>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</si>
  <si>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</si>
  <si>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</si>
  <si>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</si>
  <si>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</si>
  <si>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</si>
  <si>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</si>
  <si>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</si>
  <si>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</si>
  <si>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</si>
  <si>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</si>
  <si>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</si>
  <si>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</si>
  <si>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</si>
  <si>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</si>
  <si>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</si>
  <si>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</si>
  <si>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</si>
  <si>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</si>
  <si>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</si>
  <si>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</si>
  <si>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</si>
  <si>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</si>
  <si>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</si>
  <si>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</si>
  <si>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</si>
  <si>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</si>
  <si>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</si>
  <si>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</si>
  <si>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</si>
  <si>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</si>
  <si>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</si>
  <si>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</si>
  <si>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</si>
  <si>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</si>
  <si>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</si>
  <si>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</si>
  <si>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</si>
  <si>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</si>
  <si>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</si>
  <si>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</si>
  <si>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</si>
  <si>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</si>
  <si>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</si>
  <si>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</si>
  <si>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</si>
  <si>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</si>
  <si>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</si>
  <si>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</si>
  <si>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</si>
  <si>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</si>
  <si>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</si>
  <si>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</si>
  <si>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</si>
  <si>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</si>
  <si>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</si>
  <si>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</si>
  <si>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</si>
  <si>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</si>
  <si>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</si>
  <si>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</si>
  <si>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</si>
  <si>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</si>
  <si>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</si>
  <si>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</si>
  <si>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</si>
  <si>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</si>
  <si>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</si>
  <si>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</si>
  <si>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</si>
  <si>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</si>
  <si>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</si>
  <si>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</si>
  <si>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</si>
  <si>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</si>
  <si>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</si>
  <si>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</si>
  <si>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</si>
  <si>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</si>
  <si>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</si>
  <si>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</si>
  <si>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</si>
  <si>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</si>
  <si>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</si>
  <si>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</si>
  <si>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</si>
  <si>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</si>
  <si>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</si>
  <si>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</si>
  <si>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</si>
  <si>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</si>
  <si>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</si>
  <si>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</si>
  <si>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</si>
  <si>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</si>
  <si>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</si>
  <si>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</si>
  <si>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</si>
  <si>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</si>
  <si>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</si>
  <si>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</si>
  <si>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</si>
  <si>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</si>
  <si>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</si>
  <si>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</si>
  <si>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</si>
  <si>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</si>
  <si>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</si>
  <si>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</si>
  <si>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</si>
  <si>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</si>
  <si>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</si>
  <si>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</si>
  <si>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</si>
  <si>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</si>
  <si>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</si>
  <si>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</si>
  <si>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</si>
  <si>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</si>
  <si>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</si>
  <si>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</si>
  <si>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</si>
  <si>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</si>
  <si>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</si>
  <si>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</si>
  <si>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</si>
  <si>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</si>
  <si>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</si>
  <si>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</si>
  <si>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</si>
  <si>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</si>
  <si>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</si>
  <si>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</si>
  <si>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</si>
  <si>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</si>
  <si>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</si>
  <si>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</si>
  <si>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</si>
  <si>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</si>
  <si>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</si>
  <si>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</si>
  <si>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</si>
  <si>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</si>
  <si>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</si>
  <si>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</si>
  <si>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</si>
  <si>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</si>
  <si>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</si>
  <si>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</si>
  <si>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</si>
  <si>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</si>
  <si>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</si>
  <si>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</si>
  <si>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</si>
  <si>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</si>
  <si>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</si>
  <si>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</si>
  <si>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</si>
  <si>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</si>
  <si>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</si>
  <si>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</si>
  <si>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</si>
  <si>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</si>
  <si>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</si>
  <si>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</si>
  <si>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</si>
  <si>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</si>
  <si>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</si>
  <si>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</si>
  <si>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</si>
  <si>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</si>
  <si>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</si>
  <si>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</si>
  <si>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</si>
  <si>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</si>
  <si>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</si>
  <si>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</si>
  <si>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</si>
  <si>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</si>
  <si>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</si>
  <si>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</si>
  <si>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</si>
  <si>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</si>
  <si>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</si>
  <si>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</si>
  <si>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</si>
  <si>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</si>
  <si>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</si>
  <si>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</si>
  <si>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</si>
  <si>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</si>
  <si>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</si>
  <si>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</si>
  <si>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</si>
  <si>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</si>
  <si>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</si>
  <si>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</si>
  <si>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</si>
  <si>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</si>
  <si>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</si>
  <si>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</si>
  <si>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</si>
  <si>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</si>
  <si>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</si>
  <si>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</si>
  <si>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</si>
  <si>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</si>
  <si>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</si>
  <si>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</si>
  <si>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</si>
  <si>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</si>
  <si>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</si>
  <si>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</si>
  <si>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</si>
  <si>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</si>
  <si>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</si>
  <si>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</si>
  <si>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</si>
  <si>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</si>
  <si>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</si>
  <si>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</si>
  <si>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</si>
  <si>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</si>
  <si>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</si>
  <si>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</si>
  <si>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</si>
  <si>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</si>
  <si>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</si>
  <si>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</si>
  <si>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</si>
  <si>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</si>
  <si>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</si>
  <si>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</si>
  <si>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</si>
  <si>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</si>
  <si>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</si>
  <si>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</si>
  <si>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</si>
  <si>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</si>
  <si>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</si>
  <si>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</si>
  <si>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</si>
  <si>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</si>
  <si>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</si>
  <si>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</si>
  <si>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</si>
  <si>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</si>
  <si>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</si>
  <si>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</si>
  <si>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</si>
  <si>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</si>
  <si>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</si>
  <si>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</si>
  <si>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</si>
  <si>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</si>
  <si>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</si>
  <si>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</si>
  <si>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</si>
  <si>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</si>
  <si>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</si>
  <si>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</si>
  <si>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</si>
  <si>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</si>
  <si>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</si>
  <si>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</si>
  <si>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</si>
  <si>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</si>
  <si>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</si>
  <si>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</si>
  <si>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</si>
  <si>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</si>
  <si>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</si>
  <si>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</si>
  <si>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</si>
  <si>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</si>
  <si>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</si>
  <si>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</si>
  <si>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</si>
  <si>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</si>
  <si>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</si>
  <si>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</si>
  <si>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</si>
  <si>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</si>
  <si>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</si>
  <si>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</si>
  <si>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</si>
  <si>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</si>
  <si>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</si>
  <si>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</si>
  <si>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</si>
  <si>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</si>
  <si>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</si>
  <si>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</si>
  <si>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</si>
  <si>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</si>
  <si>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</si>
  <si>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</si>
  <si>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</si>
  <si>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</si>
  <si>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</si>
  <si>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</si>
  <si>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</si>
  <si>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</si>
  <si>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</si>
  <si>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</si>
  <si>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</si>
  <si>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</si>
  <si>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</si>
  <si>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</si>
  <si>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</si>
  <si>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</si>
  <si>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</si>
  <si>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</si>
  <si>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</si>
  <si>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</si>
  <si>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</si>
  <si>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</si>
  <si>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</si>
  <si>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</si>
  <si>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</si>
  <si>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</si>
  <si>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</si>
  <si>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</si>
  <si>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</si>
  <si>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</si>
  <si>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</si>
  <si>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</si>
  <si>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</si>
  <si>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</si>
  <si>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</si>
  <si>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</si>
  <si>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</si>
  <si>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</si>
  <si>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</si>
  <si>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</si>
  <si>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</si>
  <si>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</si>
  <si>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</si>
  <si>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</si>
  <si>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</si>
  <si>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</si>
  <si>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</si>
  <si>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</si>
  <si>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</si>
  <si>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</si>
  <si>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</si>
  <si>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</si>
  <si>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</si>
  <si>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</si>
  <si>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</si>
  <si>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</si>
  <si>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</si>
  <si>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</si>
  <si>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</si>
  <si>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</si>
  <si>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</si>
  <si>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</si>
  <si>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</si>
  <si>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</si>
  <si>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</si>
  <si>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</si>
  <si>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</si>
  <si>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</si>
  <si>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</si>
  <si>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</si>
  <si>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</si>
  <si>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</si>
  <si>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</si>
  <si>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</si>
  <si>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</si>
  <si>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</si>
  <si>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</si>
  <si>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</si>
  <si>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</si>
  <si>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</si>
  <si>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</si>
  <si>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</si>
  <si>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</si>
  <si>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</si>
  <si>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</si>
  <si>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</si>
  <si>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</si>
  <si>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</si>
  <si>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</si>
  <si>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</si>
  <si>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</si>
  <si>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</si>
  <si>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</si>
  <si>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</si>
  <si>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</si>
  <si>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</si>
  <si>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</si>
  <si>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</si>
  <si>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</si>
  <si>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</si>
  <si>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</si>
  <si>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</si>
  <si>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</si>
  <si>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</si>
  <si>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</si>
  <si>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</si>
  <si>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</si>
  <si>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</si>
  <si>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</si>
  <si>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</si>
  <si>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</si>
  <si>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</si>
  <si>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</si>
  <si>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</si>
  <si>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</si>
  <si>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</si>
  <si>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</si>
  <si>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</si>
  <si>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</si>
  <si>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</si>
  <si>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</si>
  <si>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</si>
  <si>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</si>
  <si>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</si>
  <si>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</si>
  <si>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</si>
  <si>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</si>
  <si>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</si>
  <si>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</si>
  <si>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</si>
  <si>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</si>
  <si>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</si>
  <si>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</si>
  <si>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</si>
  <si>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</si>
  <si>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</si>
  <si>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</si>
  <si>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</si>
  <si>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</si>
  <si>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</si>
  <si>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</si>
  <si>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</si>
  <si>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</si>
  <si>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</si>
  <si>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</si>
  <si>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</si>
  <si>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</si>
  <si>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</si>
  <si>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</si>
  <si>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</si>
  <si>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</si>
  <si>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</si>
  <si>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</si>
  <si>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</si>
  <si>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</si>
  <si>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</si>
  <si>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</si>
  <si>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</si>
  <si>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</si>
  <si>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</si>
  <si>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</si>
  <si>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</si>
  <si>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</si>
  <si>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</si>
  <si>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</si>
  <si>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</si>
  <si>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</si>
  <si>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</si>
  <si>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</si>
  <si>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</si>
  <si>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</si>
  <si>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</si>
  <si>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</si>
  <si>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</si>
  <si>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</si>
  <si>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</si>
  <si>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</si>
  <si>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</si>
  <si>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</si>
  <si>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</si>
  <si>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</si>
  <si>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</si>
  <si>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</si>
  <si>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</si>
  <si>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</si>
  <si>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</si>
  <si>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</si>
  <si>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</si>
  <si>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</si>
  <si>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</si>
  <si>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</si>
  <si>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</si>
  <si>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</si>
  <si>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</si>
  <si>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</si>
  <si>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</si>
  <si>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</si>
  <si>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</si>
  <si>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</si>
  <si>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</si>
  <si>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</si>
  <si>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</si>
  <si>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</si>
  <si>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</si>
  <si>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</si>
  <si>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</si>
  <si>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</si>
  <si>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</si>
  <si>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</si>
  <si>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</si>
  <si>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</si>
  <si>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</si>
  <si>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</si>
  <si>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</si>
  <si>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</si>
  <si>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</si>
  <si>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</si>
  <si>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</si>
  <si>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</si>
  <si>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</si>
  <si>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</si>
  <si>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</si>
  <si>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</si>
  <si>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</si>
  <si>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</si>
  <si>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</si>
  <si>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</si>
  <si>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</si>
  <si>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</si>
  <si>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</si>
  <si>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</si>
  <si>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</si>
  <si>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</si>
  <si>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</si>
  <si>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</si>
  <si>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</si>
  <si>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</si>
  <si>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</si>
  <si>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</si>
  <si>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</si>
  <si>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</si>
  <si>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</si>
  <si>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</si>
  <si>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</si>
  <si>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</si>
  <si>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</si>
  <si>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</si>
  <si>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</si>
  <si>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</si>
  <si>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</si>
  <si>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</si>
  <si>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</si>
  <si>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</si>
  <si>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</si>
  <si>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</si>
  <si>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</si>
  <si>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</si>
  <si>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</si>
  <si>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</si>
  <si>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</si>
  <si>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</si>
  <si>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</si>
  <si>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</si>
  <si>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</si>
  <si>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</si>
  <si>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</si>
  <si>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</si>
  <si>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</si>
  <si>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</si>
  <si>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</si>
  <si>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</si>
  <si>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</si>
  <si>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</si>
  <si>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</si>
  <si>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</si>
  <si>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</si>
  <si>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</si>
  <si>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</si>
  <si>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</si>
  <si>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</si>
  <si>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</si>
  <si>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</si>
  <si>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</si>
  <si>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</si>
  <si>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</si>
  <si>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</si>
  <si>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</si>
  <si>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</si>
  <si>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</si>
  <si>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</si>
  <si>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</si>
  <si>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</si>
  <si>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</si>
  <si>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</si>
  <si>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</si>
  <si>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</si>
  <si>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</si>
  <si>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</si>
  <si>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</si>
  <si>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</si>
  <si>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</si>
  <si>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</si>
  <si>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</si>
  <si>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</si>
  <si>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</si>
  <si>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</si>
  <si>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</si>
  <si>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</si>
  <si>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</si>
  <si>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</si>
  <si>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</si>
  <si>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</si>
  <si>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</si>
  <si>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</si>
  <si>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</si>
  <si>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</si>
  <si>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</si>
  <si>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</si>
  <si>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</si>
  <si>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</si>
  <si>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</si>
  <si>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</si>
  <si>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</si>
  <si>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</si>
  <si>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</si>
  <si>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</si>
  <si>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</si>
  <si>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</si>
  <si>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</si>
  <si>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</si>
  <si>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</si>
  <si>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</si>
  <si>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</si>
  <si>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</si>
  <si>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</si>
  <si>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</si>
  <si>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</si>
  <si>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</si>
  <si>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</si>
  <si>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</si>
  <si>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</si>
  <si>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</si>
  <si>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</si>
  <si>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</si>
  <si>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</si>
  <si>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</si>
  <si>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</si>
  <si>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</si>
  <si>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</si>
  <si>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</si>
  <si>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</si>
  <si>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</si>
  <si>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</si>
  <si>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</si>
  <si>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</si>
  <si>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</si>
  <si>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</si>
  <si>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</si>
  <si>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</si>
  <si>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</si>
  <si>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</si>
  <si>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</si>
  <si>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</si>
  <si>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</si>
  <si>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</si>
  <si>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</si>
  <si>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</si>
  <si>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</si>
  <si>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</si>
  <si>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</si>
  <si>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</si>
  <si>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</si>
  <si>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</si>
  <si>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</si>
  <si>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</si>
  <si>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</si>
  <si>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</si>
  <si>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</si>
  <si>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</si>
  <si>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</si>
  <si>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</si>
  <si>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</si>
  <si>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</si>
  <si>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</si>
  <si>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</si>
  <si>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</si>
  <si>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</si>
  <si>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</si>
  <si>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</si>
  <si>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</si>
  <si>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</si>
  <si>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</si>
  <si>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</si>
  <si>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</si>
  <si>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</si>
  <si>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</si>
  <si>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</si>
  <si>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</si>
  <si>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</si>
  <si>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</si>
  <si>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</si>
  <si>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</si>
  <si>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</si>
  <si>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</si>
  <si>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</si>
  <si>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</si>
  <si>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</si>
  <si>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</si>
  <si>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</si>
  <si>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</si>
  <si>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</si>
  <si>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</si>
  <si>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</si>
  <si>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</si>
  <si>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</si>
  <si>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</si>
  <si>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</si>
  <si>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</si>
  <si>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</si>
  <si>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</si>
  <si>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</si>
  <si>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</si>
  <si>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</si>
  <si>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</si>
  <si>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</si>
  <si>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</si>
  <si>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</si>
  <si>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</si>
  <si>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</si>
  <si>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</si>
  <si>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</si>
  <si>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</si>
  <si>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</si>
  <si>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</si>
  <si>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</si>
  <si>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</si>
  <si>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</si>
  <si>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</si>
  <si>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</si>
  <si>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</si>
  <si>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</si>
  <si>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</si>
  <si>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</si>
  <si>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</si>
  <si>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</si>
  <si>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</si>
  <si>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</si>
  <si>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</si>
  <si>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</si>
  <si>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</si>
  <si>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</si>
  <si>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</si>
  <si>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</si>
  <si>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</si>
  <si>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</si>
  <si>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</si>
  <si>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</si>
  <si>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</si>
  <si>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</si>
  <si>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</si>
  <si>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</si>
  <si>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</si>
  <si>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</si>
  <si>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</si>
  <si>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</si>
  <si>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</si>
  <si>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</si>
  <si>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</si>
  <si>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</si>
  <si>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</si>
  <si>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</si>
  <si>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</si>
  <si>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</si>
  <si>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</si>
  <si>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</si>
  <si>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</si>
  <si>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</si>
  <si>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</si>
  <si>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</si>
  <si>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</si>
  <si>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</si>
  <si>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</si>
  <si>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</si>
  <si>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</si>
  <si>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</si>
  <si>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</si>
  <si>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</si>
  <si>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</si>
  <si>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</si>
  <si>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</si>
  <si>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</si>
  <si>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</si>
  <si>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</si>
  <si>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</si>
  <si>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</si>
  <si>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</si>
  <si>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</si>
  <si>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</si>
  <si>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</si>
  <si>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</si>
  <si>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</si>
  <si>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</si>
  <si>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</si>
  <si>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</si>
  <si>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</si>
  <si>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</si>
  <si>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</si>
  <si>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</si>
  <si>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</si>
  <si>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</si>
  <si>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</si>
  <si>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</si>
  <si>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</si>
  <si>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</si>
  <si>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</si>
  <si>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</si>
  <si>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</si>
  <si>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</si>
  <si>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</si>
  <si>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</si>
  <si>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</si>
  <si>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</si>
  <si>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</si>
  <si>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</si>
  <si>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</si>
  <si>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</si>
  <si>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</si>
  <si>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</si>
  <si>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</si>
  <si>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</si>
  <si>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</si>
  <si>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</si>
  <si>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</si>
  <si>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</si>
  <si>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</si>
  <si>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</si>
  <si>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</si>
  <si>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</si>
  <si>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</si>
  <si>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</si>
  <si>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</si>
  <si>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</si>
  <si>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</si>
  <si>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</si>
  <si>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</si>
  <si>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</si>
  <si>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</si>
  <si>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</si>
  <si>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</si>
  <si>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</si>
  <si>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</si>
  <si>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</si>
  <si>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</si>
  <si>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</si>
  <si>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</si>
  <si>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</si>
  <si>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</si>
  <si>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</si>
  <si>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</si>
  <si>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</si>
  <si>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</si>
  <si>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</si>
  <si>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</si>
  <si>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</si>
  <si>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</si>
  <si>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</si>
  <si>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</si>
  <si>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</si>
  <si>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</si>
  <si>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</si>
  <si>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</si>
  <si>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</si>
  <si>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</si>
  <si>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</si>
  <si>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</si>
  <si>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</si>
  <si>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</si>
  <si>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</si>
  <si>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</si>
  <si>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</si>
  <si>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</si>
  <si>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</si>
  <si>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</si>
  <si>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</si>
  <si>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</si>
  <si>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</si>
  <si>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</si>
  <si>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</si>
  <si>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</si>
  <si>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</si>
  <si>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</si>
  <si>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</si>
  <si>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</si>
  <si>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</si>
  <si>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</si>
  <si>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</si>
  <si>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</si>
  <si>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</si>
  <si>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</si>
  <si>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</si>
  <si>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</si>
  <si>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</si>
  <si>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</si>
  <si>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</si>
  <si>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</si>
  <si>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</si>
  <si>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</si>
  <si>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</si>
  <si>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</si>
  <si>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</si>
  <si>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</si>
  <si>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</si>
  <si>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</si>
  <si>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</si>
  <si>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</si>
  <si>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</si>
  <si>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</si>
  <si>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</si>
  <si>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</si>
  <si>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</si>
  <si>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</si>
  <si>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</si>
  <si>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</si>
  <si>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</si>
  <si>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</si>
  <si>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</si>
  <si>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</si>
  <si>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</si>
  <si>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</si>
  <si>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</si>
  <si>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</si>
  <si>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</si>
  <si>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</si>
  <si>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</si>
  <si>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</si>
  <si>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</si>
  <si>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</si>
  <si>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</si>
  <si>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</si>
  <si>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</si>
  <si>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</si>
  <si>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</si>
  <si>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</si>
  <si>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</si>
  <si>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</si>
  <si>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</si>
  <si>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</si>
  <si>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</si>
  <si>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</si>
  <si>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</si>
  <si>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</si>
  <si>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</si>
  <si>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</si>
  <si>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</si>
  <si>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</si>
  <si>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</si>
  <si>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</si>
  <si>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</si>
  <si>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</si>
  <si>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</si>
  <si>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</si>
  <si>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</si>
  <si>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</si>
  <si>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</si>
  <si>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</si>
  <si>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</si>
  <si>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</si>
  <si>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</si>
  <si>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</si>
  <si>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</si>
  <si>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</si>
  <si>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</si>
  <si>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</si>
  <si>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</si>
  <si>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</si>
  <si>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</si>
  <si>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</si>
  <si>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</si>
  <si>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</si>
  <si>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</si>
  <si>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</si>
  <si>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</si>
  <si>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</si>
  <si>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</si>
  <si>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</si>
  <si>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</si>
  <si>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</si>
  <si>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</si>
  <si>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</si>
  <si>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</si>
  <si>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</si>
  <si>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</si>
  <si>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</si>
  <si>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</si>
  <si>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</si>
  <si>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</si>
  <si>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</si>
  <si>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</si>
  <si>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</si>
  <si>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</si>
  <si>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</si>
  <si>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</si>
  <si>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</si>
  <si>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</si>
  <si>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</si>
  <si>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</si>
  <si>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</si>
  <si>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</si>
  <si>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</si>
  <si>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</si>
  <si>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</si>
  <si>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</si>
  <si>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</si>
  <si>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</si>
  <si>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</si>
  <si>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</si>
  <si>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</si>
  <si>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</si>
  <si>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</si>
  <si>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</si>
  <si>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</si>
  <si>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</si>
  <si>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</si>
  <si>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</si>
  <si>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</si>
  <si>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</si>
  <si>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</si>
  <si>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</si>
  <si>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</si>
  <si>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</si>
  <si>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</si>
  <si>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</si>
  <si>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</si>
  <si>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</si>
  <si>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</si>
  <si>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</si>
  <si>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</si>
  <si>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</si>
  <si>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</si>
  <si>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</si>
  <si>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</si>
  <si>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</si>
  <si>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</si>
  <si>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</si>
  <si>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</si>
  <si>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</si>
  <si>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</si>
  <si>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</si>
  <si>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</si>
  <si>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</si>
  <si>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</si>
  <si>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</si>
  <si>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</si>
  <si>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</si>
  <si>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</si>
  <si>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</si>
  <si>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</si>
  <si>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</si>
  <si>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</si>
  <si>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</si>
  <si>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</si>
  <si>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</si>
  <si>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</si>
  <si>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</si>
  <si>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</si>
  <si>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</si>
  <si>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</si>
  <si>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</si>
  <si>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</si>
  <si>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</si>
  <si>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</si>
  <si>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</si>
  <si>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</si>
  <si>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</si>
  <si>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</si>
  <si>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</si>
  <si>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</si>
  <si>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</si>
  <si>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</si>
  <si>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</si>
  <si>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</si>
  <si>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</si>
  <si>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</si>
  <si>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</si>
  <si>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</si>
  <si>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</si>
  <si>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</si>
  <si>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</si>
  <si>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</si>
  <si>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</si>
  <si>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</si>
  <si>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</si>
  <si>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</si>
  <si>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</si>
  <si>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</si>
  <si>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</si>
  <si>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</si>
  <si>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</si>
  <si>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</si>
  <si>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</si>
  <si>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</si>
  <si>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</si>
  <si>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</si>
  <si>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</si>
  <si>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</si>
  <si>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</si>
  <si>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</si>
  <si>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</si>
  <si>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</si>
  <si>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</si>
  <si>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</si>
  <si>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</si>
  <si>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</si>
  <si>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</si>
  <si>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</si>
  <si>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</si>
  <si>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</si>
  <si>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</si>
  <si>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</si>
  <si>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</si>
  <si>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</si>
  <si>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</si>
  <si>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</si>
  <si>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</si>
  <si>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</si>
  <si>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</si>
  <si>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</si>
  <si>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</si>
  <si>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</si>
  <si>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</si>
  <si>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</si>
  <si>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</si>
  <si>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</si>
  <si>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</si>
  <si>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</si>
  <si>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</si>
  <si>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</si>
  <si>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</si>
  <si>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</si>
  <si>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</si>
  <si>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</si>
  <si>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</si>
  <si>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</si>
  <si>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</si>
  <si>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</si>
  <si>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</si>
  <si>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</si>
  <si>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</si>
  <si>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</si>
  <si>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</si>
  <si>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</si>
  <si>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</si>
  <si>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</si>
  <si>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</si>
  <si>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</si>
  <si>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</si>
  <si>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</si>
  <si>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</si>
  <si>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</si>
  <si>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</si>
  <si>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</si>
  <si>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</si>
  <si>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</si>
  <si>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</si>
  <si>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</si>
  <si>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</si>
  <si>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</si>
  <si>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</si>
  <si>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</si>
  <si>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</si>
  <si>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</si>
  <si>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</si>
  <si>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</si>
  <si>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</si>
  <si>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</si>
  <si>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</si>
  <si>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</si>
  <si>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</si>
  <si>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</si>
  <si>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</si>
  <si>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</si>
  <si>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</si>
  <si>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</si>
  <si>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</si>
  <si>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</si>
  <si>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</si>
  <si>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</si>
  <si>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</si>
  <si>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</si>
  <si>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</si>
  <si>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</si>
  <si>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</si>
  <si>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</si>
  <si>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</si>
  <si>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</si>
  <si>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</si>
  <si>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</si>
  <si>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</si>
  <si>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</si>
  <si>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</si>
  <si>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</si>
  <si>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</si>
  <si>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</si>
  <si>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</si>
  <si>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</si>
  <si>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</si>
  <si>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</si>
  <si>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</si>
  <si>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</si>
  <si>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</si>
  <si>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</si>
  <si>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</si>
  <si>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</si>
  <si>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</si>
  <si>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</si>
  <si>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</si>
  <si>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</si>
  <si>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</si>
  <si>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</si>
  <si>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</si>
  <si>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</si>
  <si>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</si>
  <si>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</si>
  <si>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</si>
  <si>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</si>
  <si>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</si>
  <si>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</si>
  <si>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</si>
  <si>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</si>
  <si>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</si>
  <si>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</si>
  <si>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</si>
  <si>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</si>
  <si>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</si>
  <si>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</si>
  <si>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</si>
  <si>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</si>
  <si>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</si>
  <si>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</si>
  <si>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</si>
  <si>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</si>
  <si>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</si>
  <si>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</si>
  <si>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</si>
  <si>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</si>
  <si>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</si>
  <si>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</si>
  <si>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</si>
  <si>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</si>
  <si>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</si>
  <si>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</si>
  <si>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</si>
  <si>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</si>
  <si>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</si>
  <si>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</si>
  <si>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</si>
  <si>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</si>
  <si>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</si>
  <si>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</si>
  <si>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</si>
  <si>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</si>
  <si>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</si>
  <si>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</si>
  <si>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</si>
  <si>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</si>
  <si>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</si>
  <si>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</si>
  <si>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</si>
  <si>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</si>
  <si>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</si>
  <si>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</si>
  <si>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</si>
  <si>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</si>
  <si>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</si>
  <si>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</si>
  <si>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</si>
  <si>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</si>
  <si>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</si>
  <si>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</si>
  <si>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</si>
  <si>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</si>
  <si>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</si>
  <si>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</si>
  <si>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</si>
  <si>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</si>
  <si>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</si>
  <si>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</si>
  <si>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</si>
  <si>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</si>
  <si>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</si>
  <si>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</si>
  <si>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</si>
  <si>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</si>
  <si>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</si>
  <si>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</si>
  <si>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</si>
  <si>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</si>
  <si>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</si>
  <si>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</si>
  <si>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</si>
  <si>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</si>
  <si>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</si>
  <si>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</si>
  <si>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</si>
  <si>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</si>
  <si>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</si>
  <si>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</si>
  <si>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</si>
  <si>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</si>
  <si>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</si>
  <si>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</si>
  <si>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</si>
  <si>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</si>
  <si>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</si>
  <si>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</si>
  <si>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</si>
  <si>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</si>
  <si>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</si>
  <si>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</si>
  <si>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</si>
  <si>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</si>
  <si>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</si>
  <si>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</si>
  <si>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</si>
  <si>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</si>
  <si>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</si>
  <si>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</si>
  <si>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</si>
  <si>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</si>
  <si>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</si>
  <si>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</si>
  <si>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</si>
  <si>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</si>
  <si>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</si>
  <si>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</si>
  <si>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</si>
  <si>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</si>
  <si>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</si>
  <si>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</si>
  <si>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</si>
  <si>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</si>
  <si>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</si>
  <si>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</si>
  <si>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</si>
  <si>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</si>
  <si>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</si>
  <si>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</si>
  <si>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</si>
  <si>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</si>
  <si>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</si>
  <si>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</si>
  <si>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</si>
  <si>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</si>
  <si>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</si>
  <si>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</si>
  <si>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</si>
  <si>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</si>
  <si>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</si>
  <si>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</si>
  <si>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</si>
  <si>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</si>
  <si>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</si>
  <si>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</si>
  <si>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</si>
  <si>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</si>
  <si>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</si>
  <si>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</si>
  <si>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</si>
  <si>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</si>
  <si>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</si>
  <si>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</si>
  <si>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</si>
  <si>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</si>
  <si>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</si>
  <si>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</si>
  <si>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</si>
  <si>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</si>
  <si>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</si>
  <si>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</si>
  <si>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</si>
  <si>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</si>
  <si>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</si>
  <si>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</si>
  <si>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</si>
  <si>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</si>
  <si>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</si>
  <si>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</si>
  <si>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</si>
  <si>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</si>
  <si>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</si>
  <si>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</si>
  <si>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</si>
  <si>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</si>
  <si>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</si>
  <si>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</si>
  <si>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</si>
  <si>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</si>
  <si>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</si>
  <si>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</si>
  <si>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</si>
  <si>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</si>
  <si>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</si>
  <si>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</si>
  <si>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</si>
  <si>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</si>
  <si>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</si>
  <si>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</si>
  <si>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</si>
  <si>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</si>
  <si>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</si>
  <si>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</si>
  <si>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</si>
  <si>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</si>
  <si>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</si>
  <si>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</si>
  <si>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</si>
  <si>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</si>
  <si>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</si>
  <si>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</si>
  <si>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</si>
  <si>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</si>
  <si>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</si>
  <si>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</si>
  <si>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</si>
  <si>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</si>
  <si>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</si>
  <si>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</si>
  <si>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</si>
  <si>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</si>
  <si>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</si>
  <si>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</si>
  <si>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</si>
  <si>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</si>
  <si>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</si>
  <si>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</si>
  <si>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</si>
  <si>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</si>
  <si>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</si>
  <si>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</si>
  <si>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</si>
  <si>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</si>
  <si>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</si>
  <si>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</si>
  <si>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</si>
  <si>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</si>
  <si>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</si>
  <si>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</si>
  <si>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</si>
  <si>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</si>
  <si>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</si>
  <si>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</si>
  <si>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</si>
  <si>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</si>
  <si>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</si>
  <si>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</si>
  <si>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</si>
  <si>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</si>
  <si>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</si>
  <si>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</si>
  <si>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</si>
  <si>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</si>
  <si>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</si>
  <si>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</si>
  <si>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</si>
  <si>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</si>
  <si>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</si>
  <si>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</si>
  <si>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</si>
  <si>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</si>
  <si>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</si>
  <si>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</si>
  <si>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</si>
  <si>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</si>
  <si>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</si>
  <si>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</si>
  <si>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</si>
  <si>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</si>
  <si>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</si>
  <si>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</si>
  <si>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</si>
  <si>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</si>
  <si>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</si>
  <si>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</si>
  <si>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</si>
  <si>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</si>
  <si>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</si>
  <si>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</si>
  <si>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</si>
  <si>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</si>
  <si>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</si>
  <si>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</si>
  <si>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</si>
  <si>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</si>
  <si>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</si>
  <si>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</si>
  <si>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</si>
  <si>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</si>
  <si>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</si>
  <si>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</si>
  <si>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</si>
  <si>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</si>
  <si>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</si>
  <si>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</si>
  <si>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</si>
  <si>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</si>
  <si>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</si>
  <si>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</si>
  <si>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</si>
  <si>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</si>
  <si>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</si>
  <si>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</si>
  <si>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</si>
  <si>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</si>
  <si>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</si>
  <si>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</si>
  <si>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</si>
  <si>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</si>
  <si>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</si>
  <si>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</si>
  <si>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</si>
  <si>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</si>
  <si>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</si>
  <si>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</si>
  <si>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</si>
  <si>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</si>
  <si>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</si>
  <si>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</si>
  <si>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</si>
  <si>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</si>
  <si>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</si>
  <si>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</si>
  <si>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</si>
  <si>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</si>
  <si>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</si>
  <si>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</si>
  <si>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</si>
  <si>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</si>
  <si>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</si>
  <si>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</si>
  <si>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</si>
  <si>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</si>
  <si>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</si>
  <si>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</si>
  <si>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</si>
  <si>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</si>
  <si>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</si>
  <si>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</si>
  <si>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</si>
  <si>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</si>
  <si>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</si>
  <si>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</si>
  <si>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</si>
  <si>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</si>
  <si>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</si>
  <si>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</si>
  <si>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</si>
  <si>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</si>
  <si>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</si>
  <si>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</si>
  <si>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</si>
  <si>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</si>
  <si>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</si>
  <si>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</si>
  <si>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</si>
  <si>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</si>
  <si>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</si>
  <si>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</si>
  <si>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</si>
  <si>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</si>
  <si>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</si>
  <si>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</si>
  <si>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</si>
  <si>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</si>
  <si>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</si>
  <si>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</si>
  <si>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</si>
  <si>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</si>
  <si>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</si>
  <si>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</si>
  <si>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</si>
  <si>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</si>
  <si>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</si>
  <si>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</si>
  <si>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</si>
  <si>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</si>
  <si>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</si>
  <si>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</si>
  <si>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</si>
  <si>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</si>
  <si>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</si>
  <si>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</si>
  <si>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</si>
  <si>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</si>
  <si>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</si>
  <si>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</si>
  <si>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</si>
  <si>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</si>
  <si>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</si>
  <si>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</si>
  <si>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</si>
  <si>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</si>
  <si>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</si>
  <si>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</si>
  <si>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</si>
  <si>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</si>
  <si>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</si>
  <si>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</si>
  <si>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</si>
  <si>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</si>
  <si>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</si>
  <si>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</si>
  <si>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</si>
  <si>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</si>
  <si>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</si>
  <si>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</si>
  <si>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</si>
  <si>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</si>
  <si>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</si>
  <si>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</si>
  <si>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</si>
  <si>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</si>
  <si>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</si>
  <si>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</si>
  <si>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</si>
  <si>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</si>
  <si>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</si>
  <si>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</si>
  <si>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</si>
  <si>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</si>
  <si>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</si>
  <si>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</si>
  <si>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</si>
  <si>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</si>
  <si>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</si>
  <si>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</si>
  <si>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</si>
  <si>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</si>
  <si>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</si>
  <si>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</si>
  <si>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</si>
  <si>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</si>
  <si>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</si>
  <si>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</si>
  <si>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</si>
  <si>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</si>
  <si>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</si>
  <si>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</si>
  <si>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</si>
  <si>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</si>
  <si>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</si>
  <si>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</si>
  <si>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</si>
  <si>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</si>
  <si>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</si>
  <si>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</si>
  <si>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</si>
  <si>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</si>
  <si>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</si>
  <si>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</si>
  <si>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</si>
  <si>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</si>
  <si>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</si>
  <si>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</si>
  <si>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</si>
  <si>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</si>
  <si>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</si>
  <si>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</si>
  <si>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</si>
  <si>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</si>
  <si>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</si>
  <si>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</si>
  <si>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</si>
  <si>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</si>
  <si>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</si>
  <si>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</si>
  <si>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</si>
  <si>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</si>
  <si>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</si>
  <si>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</si>
  <si>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</si>
  <si>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</si>
  <si>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</si>
  <si>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</si>
  <si>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</si>
  <si>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</si>
  <si>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</si>
  <si>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</si>
  <si>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</si>
  <si>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</si>
  <si>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</si>
  <si>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</si>
  <si>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</si>
  <si>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</si>
  <si>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</si>
  <si>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</si>
  <si>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</si>
  <si>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</si>
  <si>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</si>
  <si>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</si>
  <si>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</si>
  <si>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</si>
  <si>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</si>
  <si>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</si>
  <si>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</si>
  <si>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</si>
  <si>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</si>
  <si>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</si>
  <si>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</si>
  <si>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</si>
  <si>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</si>
  <si>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</si>
  <si>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</si>
  <si>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</si>
  <si>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</si>
  <si>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</si>
  <si>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</si>
  <si>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</si>
  <si>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</si>
  <si>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</si>
  <si>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</si>
  <si>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</si>
  <si>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</si>
  <si>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</si>
  <si>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</si>
  <si>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</si>
  <si>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</si>
  <si>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</si>
  <si>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</si>
  <si>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</si>
  <si>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</si>
  <si>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</si>
  <si>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</si>
  <si>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</si>
  <si>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</si>
  <si>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</si>
  <si>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</si>
  <si>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</si>
  <si>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</si>
  <si>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</si>
  <si>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</si>
  <si>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</si>
  <si>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</si>
  <si>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</si>
  <si>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</si>
  <si>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</si>
  <si>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</si>
  <si>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</si>
  <si>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</si>
  <si>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</si>
  <si>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</si>
  <si>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</si>
  <si>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</si>
  <si>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</si>
  <si>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</si>
  <si>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</si>
  <si>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</si>
  <si>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</si>
  <si>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</si>
  <si>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</si>
  <si>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</si>
  <si>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</si>
  <si>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</si>
  <si>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</si>
  <si>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</si>
  <si>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</si>
  <si>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</si>
  <si>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</si>
  <si>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</si>
  <si>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</si>
  <si>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</si>
  <si>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</si>
  <si>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</si>
  <si>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</si>
  <si>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</si>
  <si>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</si>
  <si>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</si>
  <si>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</si>
  <si>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</si>
  <si>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</si>
  <si>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</si>
  <si>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</si>
  <si>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</si>
  <si>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</si>
  <si>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</si>
  <si>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</si>
  <si>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</si>
  <si>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</si>
  <si>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</si>
  <si>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</si>
  <si>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</si>
  <si>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</si>
  <si>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</si>
  <si>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</si>
  <si>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</si>
  <si>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</si>
  <si>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</si>
  <si>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</si>
  <si>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</si>
  <si>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</si>
  <si>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</si>
  <si>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</si>
  <si>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</si>
  <si>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</si>
  <si>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</si>
  <si>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</si>
  <si>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</si>
  <si>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</si>
  <si>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</si>
  <si>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</si>
  <si>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</si>
  <si>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</si>
  <si>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</si>
  <si>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</si>
  <si>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</si>
  <si>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</si>
  <si>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</si>
  <si>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</si>
  <si>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</si>
  <si>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</si>
  <si>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</si>
  <si>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</si>
  <si>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</si>
  <si>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</si>
  <si>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</si>
  <si>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</si>
  <si>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</si>
  <si>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</si>
  <si>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</si>
  <si>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</si>
  <si>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</si>
  <si>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</si>
  <si>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</si>
  <si>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</si>
  <si>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</si>
  <si>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</si>
  <si>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</si>
  <si>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</si>
  <si>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</si>
  <si>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</si>
  <si>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</si>
  <si>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</si>
  <si>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</si>
  <si>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</si>
  <si>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</si>
  <si>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</si>
  <si>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</si>
  <si>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</si>
  <si>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</si>
  <si>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</si>
  <si>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</si>
  <si>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</si>
  <si>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</si>
  <si>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</si>
  <si>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</si>
  <si>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</si>
  <si>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</si>
  <si>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</si>
  <si>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</si>
  <si>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</si>
  <si>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</si>
  <si>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</si>
  <si>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</si>
  <si>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</si>
  <si>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</si>
  <si>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</si>
  <si>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</si>
  <si>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</si>
  <si>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</si>
  <si>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</si>
  <si>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</si>
  <si>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</si>
  <si>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</si>
  <si>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</si>
  <si>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</si>
  <si>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</si>
  <si>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</si>
  <si>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</si>
  <si>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</si>
  <si>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</si>
  <si>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</si>
  <si>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</si>
  <si>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</si>
  <si>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</si>
  <si>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</si>
  <si>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</si>
  <si>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</si>
  <si>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</si>
  <si>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</si>
  <si>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</si>
  <si>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</si>
  <si>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</si>
  <si>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</si>
  <si>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</si>
  <si>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</si>
  <si>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</si>
  <si>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</si>
  <si>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</si>
  <si>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</si>
  <si>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</si>
  <si>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</si>
  <si>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</si>
  <si>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</si>
  <si>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</si>
  <si>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</si>
  <si>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</si>
  <si>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</si>
  <si>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</si>
  <si>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</si>
  <si>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</si>
  <si>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</si>
  <si>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</si>
  <si>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</si>
  <si>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</si>
  <si>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</si>
  <si>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</si>
  <si>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</si>
  <si>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</si>
  <si>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</si>
  <si>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</si>
  <si>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</si>
  <si>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</si>
  <si>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</si>
  <si>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</si>
  <si>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</si>
  <si>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</si>
  <si>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</si>
  <si>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</si>
  <si>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</si>
  <si>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</si>
  <si>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</si>
  <si>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</si>
  <si>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</si>
  <si>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</si>
  <si>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</si>
  <si>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</si>
  <si>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</si>
  <si>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</si>
  <si>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</si>
  <si>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</si>
  <si>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</si>
  <si>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</si>
  <si>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</si>
  <si>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</si>
  <si>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</si>
  <si>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</si>
  <si>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</si>
  <si>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</si>
  <si>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</si>
  <si>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</si>
  <si>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</si>
  <si>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</si>
  <si>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</si>
  <si>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</si>
  <si>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</si>
  <si>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</si>
  <si>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</si>
  <si>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</si>
  <si>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</si>
  <si>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</si>
  <si>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</si>
  <si>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</si>
  <si>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</si>
  <si>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</si>
  <si>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</si>
  <si>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</si>
  <si>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</si>
  <si>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</si>
  <si>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</si>
  <si>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</si>
  <si>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</si>
  <si>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</si>
  <si>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</si>
  <si>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</si>
  <si>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</si>
  <si>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</si>
  <si>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</si>
  <si>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</si>
  <si>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</si>
  <si>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</si>
  <si>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</si>
  <si>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</si>
  <si>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</si>
  <si>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</si>
  <si>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</si>
  <si>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</si>
  <si>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</si>
  <si>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</si>
  <si>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</si>
  <si>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</si>
  <si>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</si>
  <si>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</si>
  <si>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</si>
  <si>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</si>
  <si>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</si>
  <si>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</si>
  <si>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</si>
  <si>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</si>
  <si>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</si>
  <si>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</si>
  <si>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</si>
  <si>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</si>
  <si>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</si>
  <si>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</si>
  <si>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</si>
  <si>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</si>
  <si>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</si>
  <si>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</si>
  <si>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</si>
  <si>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</si>
  <si>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</si>
  <si>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</si>
  <si>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</si>
  <si>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</si>
  <si>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</si>
  <si>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</si>
  <si>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</si>
  <si>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</si>
  <si>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</si>
  <si>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</si>
  <si>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</si>
  <si>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</si>
  <si>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</si>
  <si>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</si>
  <si>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</si>
  <si>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</si>
  <si>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</si>
  <si>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</si>
  <si>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</si>
  <si>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</si>
  <si>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</si>
  <si>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</si>
  <si>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</si>
  <si>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</si>
  <si>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</si>
  <si>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</si>
  <si>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</si>
  <si>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</si>
  <si>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</si>
  <si>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</si>
  <si>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</si>
  <si>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</si>
  <si>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</si>
  <si>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</si>
  <si>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</si>
  <si>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</si>
  <si>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</si>
  <si>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</si>
  <si>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</si>
  <si>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</si>
  <si>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</si>
  <si>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</si>
  <si>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</si>
  <si>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</si>
  <si>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</si>
  <si>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</si>
  <si>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</si>
  <si>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</si>
  <si>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</si>
  <si>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</si>
  <si>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</si>
  <si>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</si>
  <si>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</si>
  <si>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</si>
  <si>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</si>
  <si>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</si>
  <si>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</si>
  <si>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</si>
  <si>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</si>
  <si>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</si>
  <si>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</si>
  <si>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</si>
  <si>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</si>
  <si>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</si>
  <si>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</si>
  <si>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</si>
  <si>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</si>
  <si>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</si>
  <si>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</si>
  <si>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</si>
  <si>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</si>
  <si>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</si>
  <si>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</si>
  <si>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</si>
  <si>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</si>
  <si>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</si>
  <si>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</si>
  <si>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</si>
  <si>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</si>
  <si>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</si>
  <si>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</si>
  <si>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</si>
  <si>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</si>
  <si>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</si>
  <si>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</si>
  <si>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</si>
  <si>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</si>
  <si>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</si>
  <si>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</si>
  <si>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</si>
  <si>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</si>
  <si>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</si>
  <si>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</si>
  <si>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</si>
  <si>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</si>
  <si>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</si>
  <si>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</si>
  <si>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</si>
  <si>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</si>
  <si>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</si>
  <si>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</si>
  <si>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</si>
  <si>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</si>
  <si>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</si>
  <si>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</si>
  <si>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</si>
  <si>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</si>
  <si>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</si>
  <si>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</si>
  <si>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</si>
  <si>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</si>
  <si>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</si>
  <si>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</si>
  <si>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</si>
  <si>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</si>
  <si>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</si>
  <si>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</si>
  <si>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</si>
  <si>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</si>
  <si>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</si>
  <si>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</si>
  <si>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</si>
  <si>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</si>
  <si>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</si>
  <si>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</si>
  <si>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</si>
  <si>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</si>
  <si>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</si>
  <si>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</si>
  <si>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</si>
  <si>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</si>
  <si>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</si>
  <si>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</si>
  <si>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</si>
  <si>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</si>
  <si>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</si>
  <si>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</si>
  <si>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</si>
  <si>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</si>
  <si>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</si>
  <si>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</si>
  <si>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</si>
  <si>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</si>
  <si>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</si>
  <si>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</si>
  <si>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</si>
  <si>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</si>
  <si>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</si>
  <si>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</si>
  <si>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</si>
  <si>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</si>
  <si>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</si>
  <si>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</si>
  <si>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</si>
  <si>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</si>
  <si>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</si>
  <si>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</si>
  <si>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</si>
  <si>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</si>
  <si>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</si>
  <si>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</si>
  <si>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</si>
  <si>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</si>
  <si>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</si>
  <si>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</si>
  <si>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</si>
  <si>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</si>
  <si>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</si>
  <si>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</si>
  <si>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</si>
  <si>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</si>
  <si>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</si>
  <si>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</si>
  <si>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</si>
  <si>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</si>
  <si>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</si>
  <si>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</si>
  <si>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</si>
  <si>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</si>
  <si>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</si>
  <si>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</si>
  <si>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</si>
  <si>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</si>
  <si>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</si>
  <si>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</si>
  <si>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</si>
  <si>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</si>
  <si>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</si>
  <si>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</si>
  <si>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</si>
  <si>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</si>
  <si>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</si>
  <si>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</si>
  <si>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</si>
  <si>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</si>
  <si>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</si>
  <si>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</si>
  <si>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</si>
  <si>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</si>
  <si>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</si>
  <si>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</si>
  <si>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</si>
  <si>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</si>
  <si>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</si>
  <si>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</si>
  <si>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</si>
  <si>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</si>
  <si>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</si>
  <si>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</si>
  <si>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</si>
  <si>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</si>
  <si>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</si>
  <si>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</si>
  <si>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</si>
  <si>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</si>
  <si>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</si>
  <si>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</si>
  <si>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</si>
  <si>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</si>
  <si>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</si>
  <si>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</si>
  <si>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</si>
  <si>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</si>
  <si>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</si>
  <si>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</si>
  <si>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</si>
  <si>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</si>
  <si>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</si>
  <si>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</si>
  <si>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</si>
  <si>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</si>
  <si>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</si>
  <si>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</si>
  <si>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</si>
  <si>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</si>
  <si>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</si>
  <si>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</si>
  <si>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</si>
  <si>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</si>
  <si>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</si>
  <si>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</si>
  <si>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</si>
  <si>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</si>
  <si>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</si>
  <si>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</si>
  <si>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</si>
  <si>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</si>
  <si>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</si>
  <si>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</si>
  <si>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</si>
  <si>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</si>
  <si>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</si>
  <si>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</si>
  <si>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</si>
  <si>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</si>
  <si>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</si>
  <si>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</si>
  <si>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</si>
  <si>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</si>
  <si>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</si>
  <si>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</si>
  <si>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</si>
  <si>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</si>
  <si>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</si>
  <si>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</si>
  <si>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</si>
  <si>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</si>
  <si>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</si>
  <si>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</si>
  <si>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</si>
  <si>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</si>
  <si>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</si>
  <si>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</si>
  <si>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</si>
  <si>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</si>
  <si>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</si>
  <si>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</si>
  <si>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</si>
  <si>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</si>
  <si>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</si>
  <si>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</si>
  <si>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</si>
  <si>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</si>
  <si>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</si>
  <si>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</si>
  <si>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</si>
  <si>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</si>
  <si>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</si>
  <si>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</si>
  <si>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</si>
  <si>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</si>
  <si>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</si>
  <si>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</si>
  <si>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</si>
  <si>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</si>
  <si>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</si>
  <si>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</si>
  <si>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</si>
  <si>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</si>
  <si>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</si>
  <si>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</si>
  <si>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</si>
  <si>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</si>
  <si>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</si>
  <si>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</si>
  <si>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</si>
  <si>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</si>
  <si>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</si>
  <si>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</si>
  <si>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</si>
  <si>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</si>
  <si>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</si>
  <si>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</si>
  <si>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</si>
  <si>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</si>
  <si>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</si>
  <si>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</si>
  <si>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</si>
  <si>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</si>
  <si>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</si>
  <si>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</si>
  <si>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</si>
  <si>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</si>
  <si>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</si>
  <si>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</si>
  <si>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</si>
  <si>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</si>
  <si>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</si>
  <si>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</si>
  <si>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</si>
  <si>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</si>
  <si>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</si>
  <si>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</si>
  <si>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</si>
  <si>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</si>
  <si>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</si>
  <si>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</si>
  <si>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</si>
  <si>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</si>
  <si>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</si>
  <si>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</si>
  <si>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</si>
  <si>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</si>
  <si>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</si>
  <si>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</si>
  <si>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</si>
  <si>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</si>
  <si>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</si>
  <si>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</si>
  <si>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</si>
  <si>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</si>
  <si>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</si>
  <si>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</si>
  <si>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</si>
  <si>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</si>
  <si>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</si>
  <si>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</si>
  <si>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</si>
  <si>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</si>
  <si>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</si>
  <si>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</si>
  <si>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</si>
  <si>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</si>
  <si>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</si>
  <si>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</si>
  <si>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</si>
  <si>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</si>
  <si>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</si>
  <si>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</si>
  <si>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</si>
  <si>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</si>
  <si>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</si>
  <si>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</si>
  <si>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</si>
  <si>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</si>
  <si>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</si>
  <si>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</si>
  <si>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</si>
  <si>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</si>
  <si>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</si>
  <si>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</si>
  <si>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</si>
  <si>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</si>
  <si>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</si>
  <si>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</si>
  <si>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</si>
  <si>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</si>
  <si>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</si>
  <si>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</si>
  <si>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</si>
  <si>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</si>
  <si>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</si>
  <si>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</si>
  <si>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</si>
  <si>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</si>
  <si>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</si>
  <si>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</si>
  <si>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</si>
  <si>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</si>
  <si>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</si>
  <si>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</si>
  <si>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</si>
  <si>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</si>
  <si>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</si>
  <si>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</si>
  <si>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</si>
  <si>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</si>
  <si>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</si>
  <si>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</si>
  <si>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</si>
  <si>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</si>
  <si>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</si>
  <si>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</si>
  <si>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</si>
  <si>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</si>
  <si>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</si>
  <si>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</si>
  <si>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</si>
  <si>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</si>
  <si>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</si>
  <si>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</si>
  <si>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</si>
  <si>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</si>
  <si>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</si>
  <si>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</si>
  <si>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</si>
  <si>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</si>
  <si>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</si>
  <si>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</si>
  <si>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</si>
  <si>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</si>
  <si>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</si>
  <si>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</si>
  <si>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</si>
  <si>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</si>
  <si>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</si>
  <si>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</si>
  <si>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</si>
  <si>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</si>
  <si>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</si>
  <si>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</si>
  <si>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</si>
  <si>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</si>
  <si>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</si>
  <si>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</si>
  <si>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</si>
  <si>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</si>
  <si>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</si>
  <si>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</si>
  <si>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</si>
  <si>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</si>
  <si>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</si>
  <si>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</si>
  <si>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</si>
  <si>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</si>
  <si>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</si>
  <si>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</si>
  <si>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</si>
  <si>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</si>
  <si>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</si>
  <si>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</si>
  <si>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</si>
  <si>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</si>
  <si>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</si>
  <si>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</si>
  <si>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</si>
  <si>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</si>
  <si>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</si>
  <si>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</si>
  <si>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</si>
  <si>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</si>
  <si>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</si>
  <si>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</si>
  <si>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</si>
  <si>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</si>
  <si>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</si>
  <si>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</si>
  <si>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</si>
  <si>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</si>
  <si>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</si>
  <si>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</si>
  <si>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</si>
  <si>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</si>
  <si>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</si>
  <si>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</si>
  <si>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</si>
  <si>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</si>
  <si>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</si>
  <si>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</si>
  <si>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</si>
  <si>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</si>
  <si>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</si>
  <si>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</si>
  <si>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</si>
  <si>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</si>
  <si>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</si>
  <si>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</si>
  <si>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</si>
  <si>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</si>
  <si>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</si>
  <si>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</si>
  <si>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</si>
  <si>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</si>
  <si>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</si>
  <si>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</si>
  <si>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</si>
  <si>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</si>
  <si>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</si>
  <si>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</si>
  <si>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</si>
  <si>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</si>
  <si>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</si>
  <si>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</si>
  <si>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</si>
  <si>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</si>
  <si>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</si>
  <si>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</si>
  <si>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</si>
  <si>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</si>
  <si>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</si>
  <si>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</si>
  <si>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</si>
  <si>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</si>
  <si>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</si>
  <si>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</si>
  <si>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</si>
  <si>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</si>
  <si>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</si>
  <si>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</si>
  <si>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</si>
  <si>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</si>
  <si>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</si>
  <si>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</si>
  <si>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</si>
  <si>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</si>
  <si>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</si>
  <si>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</si>
  <si>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</si>
  <si>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</si>
  <si>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</si>
  <si>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</si>
  <si>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</si>
  <si>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</si>
  <si>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</si>
  <si>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</si>
  <si>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</si>
  <si>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</si>
  <si>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</si>
  <si>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</si>
  <si>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</si>
  <si>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</si>
  <si>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</si>
  <si>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</si>
  <si>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</si>
  <si>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</si>
  <si>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</si>
  <si>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</si>
  <si>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</si>
  <si>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</si>
  <si>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</si>
  <si>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</si>
  <si>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</si>
  <si>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</si>
  <si>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</si>
  <si>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</si>
  <si>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</si>
  <si>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</si>
  <si>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</si>
  <si>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</si>
  <si>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</si>
  <si>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</si>
  <si>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</si>
  <si>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</si>
  <si>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</si>
  <si>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</si>
  <si>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</si>
  <si>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</si>
  <si>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</si>
  <si>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</si>
  <si>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</si>
  <si>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</si>
  <si>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</si>
  <si>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</si>
  <si>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</si>
  <si>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</si>
  <si>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</si>
  <si>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</si>
  <si>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</si>
  <si>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</si>
  <si>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</si>
  <si>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</si>
  <si>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</si>
  <si>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</si>
  <si>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</si>
  <si>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</si>
  <si>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</si>
  <si>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</si>
  <si>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</si>
  <si>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</si>
  <si>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</si>
  <si>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</si>
  <si>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</si>
  <si>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</si>
  <si>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</si>
  <si>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</si>
  <si>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</si>
  <si>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</si>
  <si>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</si>
  <si>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</si>
  <si>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</si>
  <si>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</si>
  <si>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</si>
  <si>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</si>
  <si>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</si>
  <si>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</si>
  <si>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</si>
  <si>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</si>
  <si>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</si>
  <si>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</si>
  <si>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</si>
  <si>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</si>
  <si>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</si>
  <si>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</si>
  <si>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</si>
  <si>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</si>
  <si>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</si>
  <si>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</si>
  <si>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</si>
  <si>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</si>
  <si>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</si>
  <si>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</si>
  <si>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</si>
  <si>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</si>
  <si>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</si>
  <si>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</si>
  <si>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</si>
  <si>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</si>
  <si>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</si>
  <si>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</si>
  <si>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</si>
  <si>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</si>
  <si>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</si>
  <si>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</si>
  <si>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</si>
  <si>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</si>
  <si>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</si>
  <si>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</si>
  <si>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</si>
  <si>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</si>
  <si>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</si>
  <si>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</si>
  <si>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</si>
  <si>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</si>
  <si>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</si>
  <si>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</si>
  <si>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</si>
  <si>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</si>
  <si>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</si>
  <si>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</si>
  <si>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</si>
  <si>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</si>
  <si>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</si>
  <si>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</si>
  <si>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</si>
  <si>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</si>
  <si>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</si>
  <si>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</si>
  <si>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</si>
  <si>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</si>
  <si>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</si>
  <si>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</si>
  <si>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</si>
  <si>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</si>
  <si>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</si>
  <si>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</si>
  <si>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</si>
  <si>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</si>
  <si>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</si>
  <si>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</si>
  <si>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</si>
  <si>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</si>
  <si>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</si>
  <si>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</si>
  <si>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</si>
  <si>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</si>
  <si>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</si>
  <si>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</si>
  <si>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</si>
  <si>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</si>
  <si>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</si>
  <si>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</si>
  <si>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</si>
  <si>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</si>
  <si>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</si>
  <si>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</si>
  <si>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</si>
  <si>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</si>
  <si>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</si>
  <si>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</si>
  <si>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</si>
  <si>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</si>
  <si>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</si>
  <si>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</si>
  <si>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</si>
  <si>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</si>
  <si>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</si>
  <si>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</si>
  <si>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</si>
  <si>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</si>
  <si>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</si>
  <si>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</si>
  <si>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</si>
  <si>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</si>
  <si>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</si>
  <si>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</si>
  <si>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</si>
  <si>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</si>
  <si>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</si>
  <si>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</si>
  <si>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</si>
  <si>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</si>
  <si>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</si>
  <si>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</si>
  <si>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</si>
  <si>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</si>
  <si>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</si>
  <si>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</si>
  <si>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</si>
  <si>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</si>
  <si>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</si>
  <si>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</si>
  <si>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</si>
  <si>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</si>
  <si>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</si>
  <si>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</si>
  <si>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</si>
  <si>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</si>
  <si>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</si>
  <si>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</si>
  <si>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</si>
  <si>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</si>
  <si>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</si>
  <si>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</si>
  <si>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</si>
  <si>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</si>
  <si>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</si>
  <si>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</si>
  <si>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</si>
  <si>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</si>
  <si>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</si>
  <si>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</si>
  <si>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</si>
  <si>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</si>
  <si>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</si>
  <si>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</si>
  <si>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</si>
  <si>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</si>
  <si>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</si>
  <si>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</si>
  <si>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</si>
  <si>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</si>
  <si>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</si>
  <si>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</si>
  <si>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</si>
  <si>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</si>
  <si>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</si>
  <si>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</si>
  <si>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</si>
  <si>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</si>
  <si>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</si>
  <si>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</si>
  <si>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</si>
  <si>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</si>
  <si>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</si>
  <si>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</si>
  <si>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</si>
  <si>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</si>
  <si>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</si>
  <si>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</si>
  <si>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</si>
  <si>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</si>
  <si>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</si>
  <si>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</si>
  <si>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</si>
  <si>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</si>
  <si>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</si>
  <si>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</si>
  <si>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</si>
  <si>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</si>
  <si>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</si>
  <si>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</si>
  <si>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</si>
  <si>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</si>
  <si>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</si>
  <si>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</si>
  <si>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</si>
  <si>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</si>
  <si>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</si>
  <si>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</si>
  <si>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</si>
  <si>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</si>
  <si>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</si>
  <si>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</si>
  <si>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</si>
  <si>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</si>
  <si>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</si>
  <si>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</si>
  <si>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</si>
  <si>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</si>
  <si>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</si>
  <si>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</si>
  <si>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</si>
  <si>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</si>
  <si>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</si>
  <si>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</si>
  <si>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</si>
  <si>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</si>
  <si>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</si>
  <si>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</si>
  <si>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</si>
  <si>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</si>
  <si>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</si>
  <si>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</si>
  <si>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</si>
  <si>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</si>
  <si>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</si>
  <si>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</si>
  <si>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</si>
  <si>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</si>
  <si>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</si>
  <si>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</si>
  <si>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</si>
  <si>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</si>
  <si>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</si>
  <si>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</si>
  <si>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</si>
  <si>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</si>
  <si>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</si>
  <si>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</si>
  <si>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</si>
  <si>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</si>
  <si>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</si>
  <si>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</si>
  <si>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</si>
  <si>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</si>
  <si>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</si>
  <si>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</si>
  <si>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</si>
  <si>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</si>
  <si>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</si>
  <si>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</si>
  <si>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</si>
  <si>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</si>
  <si>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</si>
  <si>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</si>
  <si>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</si>
  <si>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</si>
  <si>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</si>
  <si>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</si>
  <si>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</si>
  <si>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</si>
  <si>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</si>
  <si>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</si>
  <si>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</si>
  <si>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</si>
  <si>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</si>
  <si>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</si>
  <si>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</si>
  <si>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</si>
  <si>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</si>
  <si>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</si>
  <si>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</si>
  <si>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</si>
  <si>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</si>
  <si>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</si>
  <si>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</si>
  <si>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</si>
  <si>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</si>
  <si>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</si>
  <si>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</si>
  <si>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</si>
  <si>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</si>
  <si>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</si>
  <si>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</si>
  <si>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</si>
  <si>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</si>
  <si>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</si>
  <si>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</si>
  <si>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</si>
  <si>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</si>
  <si>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</si>
  <si>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</si>
  <si>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</si>
  <si>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</si>
  <si>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</si>
  <si>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</si>
  <si>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</si>
  <si>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</si>
  <si>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</si>
  <si>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</si>
  <si>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</si>
  <si>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</si>
  <si>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</si>
  <si>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</si>
  <si>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</si>
  <si>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</si>
  <si>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</si>
  <si>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</si>
  <si>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</si>
  <si>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</si>
  <si>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</si>
  <si>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</si>
  <si>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</si>
  <si>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</si>
  <si>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</si>
  <si>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</si>
  <si>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</si>
  <si>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</si>
  <si>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</si>
  <si>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</si>
  <si>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</si>
  <si>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</si>
  <si>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</si>
  <si>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</si>
  <si>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</si>
  <si>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</si>
  <si>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</si>
  <si>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</si>
  <si>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</si>
  <si>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</si>
  <si>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</si>
  <si>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</si>
  <si>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</si>
  <si>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</si>
  <si>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</si>
  <si>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</si>
  <si>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</si>
  <si>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</si>
  <si>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</si>
  <si>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</si>
  <si>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</si>
  <si>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</si>
  <si>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</si>
  <si>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</si>
  <si>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</si>
  <si>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</si>
  <si>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</si>
  <si>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</si>
  <si>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</si>
  <si>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</si>
  <si>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</si>
  <si>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</si>
  <si>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</si>
  <si>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</si>
  <si>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</si>
  <si>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</si>
  <si>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</si>
  <si>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</si>
  <si>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</si>
  <si>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</si>
  <si>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</si>
  <si>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</si>
  <si>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</si>
  <si>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</si>
  <si>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</si>
  <si>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</si>
  <si>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</si>
  <si>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</si>
  <si>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</si>
  <si>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</si>
  <si>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</si>
  <si>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</si>
  <si>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</si>
  <si>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</si>
  <si>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</si>
  <si>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</si>
  <si>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</si>
  <si>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</si>
  <si>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</si>
  <si>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</si>
  <si>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</si>
  <si>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</si>
  <si>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</si>
  <si>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</si>
  <si>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</si>
  <si>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</si>
  <si>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</si>
  <si>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</si>
  <si>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</si>
  <si>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</si>
  <si>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</si>
  <si>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</si>
  <si>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</si>
  <si>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</si>
  <si>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</si>
  <si>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</si>
  <si>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</si>
  <si>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</si>
  <si>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</si>
  <si>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</si>
  <si>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</si>
  <si>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</si>
  <si>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</si>
  <si>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</si>
  <si>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</si>
  <si>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</si>
  <si>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</si>
  <si>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</si>
  <si>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</si>
  <si>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</si>
  <si>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</si>
  <si>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</si>
  <si>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</si>
  <si>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</si>
  <si>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</si>
  <si>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</si>
  <si>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</si>
  <si>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</si>
  <si>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</si>
  <si>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</si>
  <si>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</si>
  <si>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</si>
  <si>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</si>
  <si>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</si>
  <si>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</si>
  <si>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</si>
  <si>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</si>
  <si>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</si>
  <si>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</si>
  <si>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</si>
  <si>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</si>
  <si>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</si>
  <si>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</si>
  <si>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</si>
  <si>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</si>
  <si>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</si>
  <si>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</si>
  <si>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</si>
  <si>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</si>
  <si>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</si>
  <si>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</si>
  <si>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</si>
  <si>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</si>
  <si>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</si>
  <si>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</si>
  <si>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</si>
  <si>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</si>
  <si>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</si>
  <si>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</si>
  <si>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</si>
  <si>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</si>
  <si>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</si>
  <si>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</si>
  <si>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</si>
  <si>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</si>
  <si>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</si>
  <si>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</si>
  <si>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</si>
  <si>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</si>
  <si>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</si>
  <si>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</si>
  <si>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</si>
  <si>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</si>
  <si>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</si>
  <si>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</si>
  <si>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</si>
  <si>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</si>
  <si>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</si>
  <si>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</si>
  <si>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</si>
  <si>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</si>
  <si>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</si>
  <si>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</si>
  <si>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</si>
  <si>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</si>
  <si>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</si>
  <si>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</si>
  <si>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</si>
  <si>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</si>
  <si>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</si>
  <si>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</si>
  <si>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</si>
  <si>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</si>
  <si>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</si>
  <si>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</si>
  <si>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</si>
  <si>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</si>
  <si>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</si>
  <si>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</si>
  <si>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</si>
  <si>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</si>
  <si>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</si>
  <si>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</si>
  <si>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</si>
  <si>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</si>
  <si>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</si>
  <si>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</si>
  <si>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</si>
  <si>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</si>
  <si>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</si>
  <si>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</si>
  <si>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</si>
  <si>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</si>
  <si>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</si>
  <si>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</si>
  <si>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</si>
  <si>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</si>
  <si>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</si>
  <si>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</si>
  <si>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</si>
  <si>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</si>
  <si>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</si>
  <si>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</si>
  <si>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</si>
  <si>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</si>
  <si>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</si>
  <si>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</si>
  <si>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</si>
  <si>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</si>
  <si>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</si>
  <si>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</si>
  <si>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</si>
  <si>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</si>
  <si>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</si>
  <si>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</si>
  <si>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</si>
  <si>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</si>
  <si>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</si>
  <si>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</si>
  <si>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</si>
  <si>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</si>
  <si>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</si>
  <si>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</si>
  <si>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</si>
  <si>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</si>
  <si>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</si>
  <si>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</si>
  <si>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</si>
  <si>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</si>
  <si>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</si>
  <si>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</si>
  <si>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</si>
  <si>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</si>
  <si>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</si>
  <si>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</si>
  <si>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</si>
  <si>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</si>
  <si>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</si>
  <si>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</si>
  <si>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</si>
  <si>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</si>
  <si>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</si>
  <si>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</si>
  <si>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</si>
  <si>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</si>
  <si>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</si>
  <si>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</si>
  <si>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</si>
  <si>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</si>
  <si>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</si>
  <si>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</si>
  <si>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</si>
  <si>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</si>
  <si>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</si>
  <si>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</si>
  <si>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</si>
  <si>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</si>
  <si>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</si>
  <si>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</si>
  <si>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</si>
  <si>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</si>
  <si>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</si>
  <si>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</si>
  <si>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</si>
  <si>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</si>
  <si>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</si>
  <si>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</si>
  <si>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</si>
  <si>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</si>
  <si>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</si>
  <si>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</si>
  <si>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</si>
  <si>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</si>
  <si>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</si>
  <si>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</si>
  <si>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</si>
  <si>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</si>
  <si>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</si>
  <si>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</si>
  <si>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</si>
  <si>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</si>
  <si>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</si>
  <si>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</si>
  <si>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</si>
  <si>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</si>
  <si>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</si>
  <si>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</si>
  <si>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</si>
  <si>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</si>
  <si>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</si>
  <si>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</si>
  <si>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</si>
  <si>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</si>
  <si>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</si>
  <si>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</si>
  <si>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</si>
  <si>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</si>
  <si>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</si>
  <si>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</si>
  <si>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</si>
  <si>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</si>
  <si>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</si>
  <si>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</si>
  <si>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</si>
  <si>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</si>
  <si>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</si>
  <si>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</si>
  <si>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</si>
  <si>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</si>
  <si>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</si>
  <si>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</si>
  <si>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</si>
  <si>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</si>
  <si>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</si>
  <si>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</si>
  <si>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</si>
  <si>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</si>
  <si>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</si>
  <si>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</si>
  <si>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</si>
  <si>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</si>
  <si>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</si>
  <si>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</si>
  <si>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</si>
  <si>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</si>
  <si>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</si>
  <si>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</si>
  <si>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</si>
  <si>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</si>
  <si>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</si>
  <si>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</si>
  <si>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</si>
  <si>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</si>
  <si>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</si>
  <si>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</si>
  <si>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</si>
  <si>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</si>
  <si>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</si>
  <si>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</si>
  <si>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</si>
  <si>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</si>
  <si>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</si>
  <si>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</si>
  <si>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</si>
  <si>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</si>
  <si>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</si>
  <si>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</si>
  <si>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</si>
  <si>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</si>
  <si>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</si>
  <si>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</si>
  <si>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</si>
  <si>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</si>
  <si>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</si>
  <si>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</si>
  <si>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</si>
  <si>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</si>
  <si>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</si>
  <si>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</si>
  <si>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</si>
  <si>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</si>
  <si>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</si>
  <si>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</si>
  <si>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</si>
  <si>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</si>
  <si>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</si>
  <si>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</si>
  <si>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</si>
  <si>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</si>
  <si>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</si>
  <si>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</si>
  <si>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</si>
  <si>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</si>
  <si>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</si>
  <si>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</si>
  <si>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</si>
  <si>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</si>
  <si>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</si>
  <si>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</si>
  <si>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</si>
  <si>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</si>
  <si>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</si>
  <si>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</si>
  <si>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</si>
  <si>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</si>
  <si>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</si>
  <si>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</si>
  <si>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</si>
  <si>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</si>
  <si>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</si>
  <si>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</si>
  <si>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</si>
  <si>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</si>
  <si>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</si>
  <si>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</si>
  <si>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</si>
  <si>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</si>
  <si>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</si>
  <si>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</si>
  <si>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</si>
  <si>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</si>
  <si>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</si>
  <si>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</si>
  <si>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</si>
  <si>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</si>
  <si>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</si>
  <si>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</si>
  <si>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</si>
  <si>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</si>
  <si>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</si>
  <si>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</si>
  <si>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</si>
  <si>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</si>
  <si>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</si>
  <si>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</si>
  <si>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</si>
  <si>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</si>
  <si>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</si>
  <si>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</si>
  <si>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</si>
  <si>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</si>
  <si>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</si>
  <si>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</si>
  <si>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</si>
  <si>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</si>
  <si>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</si>
  <si>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</si>
  <si>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</si>
  <si>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</si>
  <si>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</si>
  <si>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</si>
  <si>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</si>
  <si>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</si>
  <si>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</si>
  <si>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</si>
  <si>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</si>
  <si>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</si>
  <si>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</si>
  <si>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</si>
  <si>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</si>
  <si>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</si>
  <si>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</si>
  <si>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</si>
  <si>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</si>
  <si>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</si>
  <si>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</si>
  <si>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</si>
  <si>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</si>
  <si>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</si>
  <si>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</si>
  <si>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</si>
  <si>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</si>
  <si>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</si>
  <si>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</si>
  <si>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</si>
  <si>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</si>
  <si>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</si>
  <si>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</si>
  <si>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</si>
  <si>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</si>
  <si>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</si>
  <si>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</si>
  <si>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</si>
  <si>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</si>
  <si>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</si>
  <si>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</si>
  <si>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</si>
  <si>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</si>
  <si>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</si>
  <si>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</si>
  <si>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</si>
  <si>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</si>
  <si>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</si>
  <si>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</si>
  <si>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</si>
  <si>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</si>
  <si>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</si>
  <si>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</si>
  <si>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</si>
  <si>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</si>
  <si>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</si>
  <si>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</si>
  <si>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</si>
  <si>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</si>
  <si>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</si>
  <si>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</si>
  <si>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</si>
  <si>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</si>
  <si>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</si>
  <si>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</si>
  <si>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</si>
  <si>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</si>
  <si>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</si>
  <si>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</si>
  <si>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</si>
  <si>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</si>
  <si>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</si>
  <si>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</si>
  <si>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</si>
  <si>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</si>
  <si>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</si>
  <si>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</si>
  <si>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</si>
  <si>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</si>
  <si>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</si>
  <si>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</si>
  <si>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</si>
  <si>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</si>
  <si>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</si>
  <si>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</si>
  <si>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</si>
  <si>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</si>
  <si>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</si>
  <si>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</si>
  <si>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</si>
  <si>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</si>
  <si>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</si>
  <si>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</si>
  <si>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</si>
  <si>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</si>
  <si>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</si>
  <si>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</si>
  <si>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</si>
  <si>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</si>
  <si>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</si>
  <si>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</si>
  <si>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</si>
  <si>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</si>
  <si>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</si>
  <si>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</si>
  <si>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</si>
  <si>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</si>
  <si>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</si>
  <si>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</si>
  <si>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</si>
  <si>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</si>
  <si>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</si>
  <si>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</si>
  <si>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</si>
  <si>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</si>
  <si>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</si>
  <si>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</si>
  <si>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</si>
  <si>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</si>
  <si>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</si>
  <si>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</si>
  <si>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</si>
  <si>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</si>
  <si>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</si>
  <si>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</si>
  <si>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</si>
  <si>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</si>
  <si>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</si>
  <si>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</si>
  <si>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</si>
  <si>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</si>
  <si>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</si>
  <si>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</si>
  <si>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</si>
  <si>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</si>
  <si>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</si>
  <si>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</si>
  <si>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</si>
  <si>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</si>
  <si>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</si>
  <si>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</si>
  <si>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</si>
  <si>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</si>
  <si>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</si>
  <si>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</si>
  <si>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</si>
  <si>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</si>
  <si>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</si>
  <si>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</si>
  <si>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</si>
  <si>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</si>
  <si>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</si>
  <si>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</si>
  <si>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</si>
  <si>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</si>
  <si>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</si>
  <si>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</si>
  <si>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</si>
  <si>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</si>
  <si>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</si>
  <si>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</si>
  <si>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</si>
  <si>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</si>
  <si>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</si>
  <si>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</si>
  <si>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</si>
  <si>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</si>
  <si>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</si>
  <si>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</si>
  <si>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</si>
  <si>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</si>
  <si>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</si>
  <si>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</si>
  <si>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</si>
  <si>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</si>
  <si>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</si>
  <si>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</si>
  <si>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</si>
  <si>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</si>
  <si>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</si>
  <si>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</si>
  <si>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</si>
  <si>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</si>
  <si>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</si>
  <si>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</si>
  <si>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</si>
  <si>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</si>
  <si>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</si>
  <si>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</si>
  <si>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</si>
  <si>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</si>
  <si>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</si>
  <si>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</si>
  <si>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</si>
  <si>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</si>
  <si>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</si>
  <si>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</si>
  <si>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</si>
  <si>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</si>
  <si>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</si>
  <si>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</si>
  <si>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</si>
  <si>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</si>
  <si>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</si>
  <si>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</si>
  <si>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</si>
  <si>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</si>
  <si>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</si>
  <si>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</si>
  <si>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</si>
  <si>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</si>
  <si>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</si>
  <si>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</si>
  <si>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</si>
  <si>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</si>
  <si>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</si>
  <si>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</si>
  <si>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</si>
  <si>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</si>
  <si>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</si>
  <si>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</si>
  <si>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</si>
  <si>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</si>
  <si>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</si>
  <si>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</si>
  <si>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</si>
  <si>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</si>
  <si>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</si>
  <si>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</si>
  <si>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</si>
  <si>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</si>
  <si>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</si>
  <si>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</si>
  <si>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</si>
  <si>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</si>
  <si>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</si>
  <si>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</si>
  <si>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</si>
  <si>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</si>
  <si>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</si>
  <si>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</si>
  <si>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</si>
  <si>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</si>
  <si>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</si>
  <si>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</si>
  <si>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</si>
  <si>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</si>
  <si>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</si>
  <si>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</si>
  <si>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</si>
  <si>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</si>
  <si>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</si>
  <si>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</si>
  <si>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</si>
  <si>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</si>
  <si>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</si>
  <si>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</si>
  <si>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</si>
  <si>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</si>
  <si>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</si>
  <si>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</si>
  <si>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</si>
  <si>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</si>
  <si>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</si>
  <si>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</si>
  <si>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</si>
  <si>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</si>
  <si>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</si>
  <si>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</si>
  <si>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</si>
  <si>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</si>
  <si>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</si>
  <si>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</si>
  <si>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</si>
  <si>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</si>
  <si>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</si>
  <si>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</si>
  <si>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</si>
  <si>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</si>
  <si>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</si>
  <si>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</si>
  <si>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</si>
  <si>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</si>
  <si>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</si>
  <si>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</si>
  <si>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</si>
  <si>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</si>
  <si>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</si>
  <si>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</si>
  <si>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</si>
  <si>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</si>
  <si>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</si>
  <si>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</si>
  <si>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</si>
  <si>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</si>
  <si>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</si>
  <si>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</si>
  <si>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</si>
  <si>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</si>
  <si>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</si>
  <si>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</si>
  <si>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</si>
  <si>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</si>
  <si>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</si>
  <si>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</si>
  <si>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</si>
  <si>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</si>
  <si>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</si>
  <si>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</si>
  <si>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</si>
  <si>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</si>
  <si>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</si>
  <si>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</si>
  <si>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</si>
  <si>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</si>
  <si>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</si>
  <si>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</si>
  <si>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</si>
  <si>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</si>
  <si>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</si>
  <si>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</si>
  <si>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</si>
  <si>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</si>
  <si>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</si>
  <si>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</si>
  <si>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</si>
  <si>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</si>
  <si>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</si>
  <si>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</si>
  <si>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</si>
  <si>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</si>
  <si>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</si>
  <si>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</si>
  <si>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</si>
  <si>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</si>
  <si>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</si>
  <si>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</si>
  <si>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</si>
  <si>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</si>
  <si>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</si>
  <si>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</si>
  <si>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</si>
  <si>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</si>
  <si>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</si>
  <si>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</si>
  <si>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</si>
  <si>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</si>
  <si>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</si>
  <si>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</si>
  <si>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</si>
  <si>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</si>
  <si>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</si>
  <si>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</si>
  <si>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</si>
  <si>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</si>
  <si>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</si>
  <si>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</si>
  <si>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</si>
  <si>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</si>
  <si>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</si>
  <si>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</si>
  <si>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</si>
  <si>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</si>
  <si>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</si>
  <si>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</si>
  <si>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</si>
  <si>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</si>
  <si>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</si>
  <si>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</si>
  <si>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</si>
  <si>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</si>
  <si>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</si>
  <si>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</si>
  <si>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</si>
  <si>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</si>
  <si>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</si>
  <si>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</si>
  <si>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</si>
  <si>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</si>
  <si>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</si>
  <si>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</si>
  <si>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</si>
  <si>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</si>
  <si>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</si>
  <si>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</si>
  <si>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</si>
  <si>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</si>
  <si>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</si>
  <si>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</si>
  <si>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</si>
  <si>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</si>
  <si>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</si>
  <si>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</si>
  <si>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</si>
  <si>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</si>
  <si>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</si>
  <si>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</si>
  <si>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</si>
  <si>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</si>
  <si>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</si>
  <si>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</si>
  <si>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</si>
  <si>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</si>
  <si>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</si>
  <si>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</si>
  <si>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</si>
  <si>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</si>
  <si>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</si>
  <si>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</si>
  <si>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</si>
  <si>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</si>
  <si>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</si>
  <si>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</si>
  <si>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</si>
  <si>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</si>
  <si>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</si>
  <si>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</si>
  <si>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</si>
  <si>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</si>
  <si>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</si>
  <si>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</si>
  <si>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</si>
  <si>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</si>
  <si>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</si>
  <si>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</si>
  <si>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</si>
  <si>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</si>
  <si>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</si>
  <si>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</si>
  <si>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</si>
  <si>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</si>
  <si>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</si>
  <si>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</si>
  <si>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</si>
  <si>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</si>
  <si>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</si>
  <si>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</si>
  <si>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</si>
  <si>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</si>
  <si>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</si>
  <si>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</si>
  <si>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</si>
  <si>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</si>
  <si>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</si>
  <si>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</si>
  <si>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</si>
  <si>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</si>
  <si>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</si>
  <si>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</si>
  <si>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</si>
  <si>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</si>
  <si>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</si>
  <si>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</si>
  <si>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</si>
  <si>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</si>
  <si>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</si>
  <si>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</si>
  <si>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</si>
  <si>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</si>
  <si>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</si>
  <si>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</si>
  <si>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</si>
  <si>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</si>
  <si>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</si>
  <si>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</si>
  <si>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</si>
  <si>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</si>
  <si>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</si>
  <si>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</si>
  <si>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</si>
  <si>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</si>
  <si>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</si>
  <si>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</si>
  <si>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</si>
  <si>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</si>
  <si>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</si>
  <si>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</si>
  <si>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</si>
  <si>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</si>
  <si>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</si>
  <si>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</si>
  <si>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</si>
  <si>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</si>
  <si>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</si>
  <si>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</si>
  <si>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</si>
  <si>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</si>
  <si>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</si>
  <si>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</si>
  <si>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</si>
  <si>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</si>
  <si>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</si>
  <si>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</si>
  <si>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</si>
  <si>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</si>
  <si>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</si>
  <si>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</si>
  <si>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</si>
  <si>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</si>
  <si>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</si>
  <si>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</si>
  <si>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</si>
  <si>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</si>
  <si>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</si>
  <si>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</si>
  <si>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</si>
  <si>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</si>
  <si>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</si>
  <si>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</si>
  <si>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</si>
  <si>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</si>
  <si>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</si>
  <si>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</si>
  <si>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</si>
  <si>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</si>
  <si>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</si>
  <si>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</si>
  <si>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</si>
  <si>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</si>
  <si>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</si>
  <si>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</si>
  <si>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</si>
  <si>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</si>
  <si>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</si>
  <si>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</si>
  <si>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</si>
  <si>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</si>
  <si>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</si>
  <si>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</si>
  <si>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</si>
  <si>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</si>
  <si>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</si>
  <si>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</si>
  <si>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</si>
  <si>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</si>
  <si>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</si>
  <si>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</si>
  <si>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</si>
  <si>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</si>
  <si>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</si>
  <si>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</si>
  <si>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</si>
  <si>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</si>
  <si>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</si>
  <si>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</si>
  <si>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</si>
  <si>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</si>
  <si>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</si>
  <si>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</si>
  <si>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</si>
  <si>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</si>
  <si>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</si>
  <si>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</si>
  <si>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</si>
  <si>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</si>
  <si>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</si>
  <si>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</si>
  <si>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</si>
  <si>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</si>
  <si>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</si>
  <si>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</si>
  <si>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</si>
  <si>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</si>
  <si>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</si>
  <si>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</si>
  <si>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</si>
  <si>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</si>
  <si>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</si>
  <si>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</si>
  <si>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</si>
  <si>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</si>
  <si>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</si>
  <si>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</si>
  <si>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</si>
  <si>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</si>
  <si>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</si>
  <si>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</si>
  <si>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</si>
  <si>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</si>
  <si>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</si>
  <si>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</si>
  <si>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</si>
  <si>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</si>
  <si>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</si>
  <si>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</si>
  <si>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</si>
  <si>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</si>
  <si>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</si>
  <si>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</si>
  <si>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</si>
  <si>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</si>
  <si>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</si>
  <si>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</si>
  <si>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</si>
  <si>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</si>
  <si>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</si>
  <si>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</si>
  <si>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</si>
  <si>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</si>
  <si>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</si>
  <si>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</si>
  <si>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</si>
  <si>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</si>
  <si>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</si>
  <si>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</si>
  <si>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</si>
  <si>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</si>
  <si>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</si>
  <si>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</si>
  <si>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</si>
  <si>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</si>
  <si>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</si>
  <si>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</si>
  <si>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</si>
  <si>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</si>
  <si>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</si>
  <si>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</si>
  <si>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</si>
  <si>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</si>
  <si>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</si>
  <si>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</si>
  <si>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</si>
  <si>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</si>
  <si>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</si>
  <si>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</si>
  <si>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</si>
  <si>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</si>
  <si>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</si>
  <si>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</si>
  <si>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</si>
  <si>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</si>
  <si>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</si>
  <si>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</si>
  <si>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</si>
  <si>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</si>
  <si>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</si>
  <si>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</si>
  <si>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</si>
  <si>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</si>
  <si>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</si>
  <si>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</si>
  <si>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</si>
  <si>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</si>
  <si>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</si>
  <si>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</si>
  <si>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</si>
  <si>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</si>
  <si>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</si>
  <si>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</si>
  <si>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</si>
  <si>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</si>
  <si>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</si>
  <si>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</si>
  <si>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</si>
  <si>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</si>
  <si>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</si>
  <si>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</si>
  <si>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</si>
  <si>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</si>
  <si>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</si>
  <si>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</si>
  <si>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</si>
  <si>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</si>
  <si>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</si>
  <si>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</si>
  <si>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</si>
  <si>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</si>
  <si>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</si>
  <si>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</si>
  <si>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</si>
  <si>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</si>
  <si>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</si>
  <si>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</si>
  <si>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</si>
  <si>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</si>
  <si>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</si>
  <si>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</si>
  <si>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</si>
  <si>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</si>
  <si>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</si>
  <si>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</si>
  <si>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</si>
  <si>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</si>
  <si>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</si>
  <si>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</si>
  <si>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</si>
  <si>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</si>
  <si>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</si>
  <si>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</si>
  <si>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</si>
  <si>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</si>
  <si>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</si>
  <si>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</si>
  <si>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</si>
  <si>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</si>
  <si>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</si>
  <si>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</si>
  <si>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</si>
  <si>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</si>
  <si>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</si>
  <si>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</si>
  <si>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</si>
  <si>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</si>
  <si>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</si>
  <si>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</si>
  <si>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</si>
  <si>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</si>
  <si>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</si>
  <si>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</si>
  <si>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</si>
  <si>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</si>
  <si>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</si>
  <si>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</si>
  <si>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</si>
  <si>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</si>
  <si>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</si>
  <si>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</si>
  <si>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</si>
  <si>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</si>
  <si>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</si>
  <si>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</si>
  <si>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</si>
  <si>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</si>
  <si>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</si>
  <si>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</si>
  <si>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</si>
  <si>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</si>
  <si>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</si>
  <si>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</si>
  <si>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</si>
  <si>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</si>
  <si>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</si>
  <si>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</si>
  <si>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</si>
  <si>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</si>
  <si>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</si>
  <si>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</si>
  <si>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</si>
  <si>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</si>
  <si>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</si>
  <si>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</si>
  <si>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</si>
  <si>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</si>
  <si>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</si>
  <si>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</si>
  <si>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</si>
  <si>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</si>
  <si>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</si>
  <si>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</si>
  <si>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</si>
  <si>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</si>
  <si>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</si>
  <si>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</si>
  <si>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</si>
  <si>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</si>
  <si>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</si>
  <si>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</si>
  <si>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</si>
  <si>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</si>
  <si>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</si>
  <si>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</si>
  <si>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</si>
  <si>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</si>
  <si>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</si>
  <si>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</si>
  <si>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</si>
  <si>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</si>
  <si>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</si>
  <si>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</si>
  <si>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</si>
  <si>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</si>
  <si>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</si>
  <si>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</si>
  <si>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</si>
  <si>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</si>
  <si>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</si>
  <si>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</si>
  <si>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</si>
  <si>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</si>
  <si>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</si>
  <si>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</si>
  <si>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</si>
  <si>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</si>
  <si>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</si>
  <si>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</si>
  <si>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</si>
  <si>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</si>
  <si>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</si>
  <si>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</si>
  <si>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</si>
  <si>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</si>
  <si>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</si>
  <si>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</si>
  <si>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</si>
  <si>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</si>
  <si>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</si>
  <si>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</si>
  <si>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</si>
  <si>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</si>
  <si>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</si>
  <si>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</si>
  <si>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</si>
  <si>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</si>
  <si>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</si>
  <si>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</si>
  <si>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</si>
  <si>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</si>
  <si>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</si>
  <si>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</si>
  <si>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</si>
  <si>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</si>
  <si>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</si>
  <si>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</si>
  <si>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</si>
  <si>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</si>
  <si>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</si>
  <si>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</si>
  <si>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</si>
  <si>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</si>
  <si>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</si>
  <si>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</si>
  <si>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</si>
  <si>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</si>
  <si>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</si>
  <si>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</si>
  <si>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</si>
  <si>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</si>
  <si>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</si>
  <si>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</si>
  <si>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</si>
  <si>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</si>
  <si>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</si>
  <si>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</si>
  <si>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</si>
  <si>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</si>
  <si>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</si>
  <si>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</si>
  <si>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</si>
  <si>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</si>
  <si>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</si>
  <si>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</si>
  <si>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</si>
  <si>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</si>
  <si>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</si>
  <si>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</si>
  <si>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</si>
  <si>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</si>
  <si>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</si>
  <si>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</si>
  <si>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</si>
  <si>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</si>
  <si>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</si>
  <si>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</si>
  <si>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</si>
  <si>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</si>
  <si>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</si>
  <si>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</si>
  <si>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</si>
  <si>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</si>
  <si>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</si>
  <si>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</si>
  <si>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</si>
  <si>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</si>
  <si>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</si>
  <si>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</si>
  <si>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</si>
  <si>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</si>
  <si>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</si>
  <si>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</si>
  <si>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</si>
  <si>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</si>
  <si>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</si>
  <si>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</si>
  <si>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</si>
  <si>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</si>
  <si>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</si>
  <si>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</si>
  <si>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</si>
  <si>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</si>
  <si>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</si>
  <si>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</si>
  <si>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</si>
  <si>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</si>
  <si>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</si>
  <si>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</si>
  <si>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</si>
  <si>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</si>
  <si>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</si>
  <si>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</si>
  <si>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</si>
  <si>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</si>
  <si>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</si>
  <si>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</si>
  <si>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</si>
  <si>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</si>
  <si>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</si>
  <si>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</si>
  <si>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</si>
  <si>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</si>
  <si>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</si>
  <si>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</si>
  <si>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</si>
  <si>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</si>
  <si>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</si>
  <si>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</si>
  <si>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</si>
  <si>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</si>
  <si>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</si>
  <si>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</si>
  <si>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</si>
  <si>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</si>
  <si>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</si>
  <si>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</si>
  <si>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</si>
  <si>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</si>
  <si>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</si>
  <si>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</si>
  <si>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</si>
  <si>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</si>
  <si>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</si>
  <si>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</si>
  <si>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</si>
  <si>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</si>
  <si>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</si>
  <si>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</si>
  <si>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</si>
  <si>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</si>
  <si>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</si>
  <si>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</si>
  <si>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</si>
  <si>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</si>
  <si>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</si>
  <si>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</si>
  <si>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</si>
  <si>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</si>
  <si>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</si>
  <si>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</si>
  <si>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</si>
  <si>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</si>
  <si>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</si>
  <si>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</si>
  <si>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</si>
  <si>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</si>
  <si>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</si>
  <si>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</si>
  <si>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</si>
  <si>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</si>
  <si>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</si>
  <si>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</si>
  <si>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</si>
  <si>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</si>
  <si>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</si>
  <si>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</si>
  <si>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</si>
  <si>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</si>
  <si>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</si>
  <si>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</si>
  <si>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</si>
  <si>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</si>
  <si>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</si>
  <si>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</si>
  <si>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</si>
  <si>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</si>
  <si>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</si>
  <si>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</si>
  <si>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</si>
  <si>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</si>
  <si>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</si>
  <si>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</si>
  <si>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</si>
  <si>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</si>
  <si>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</si>
  <si>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</si>
  <si>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</si>
  <si>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</si>
  <si>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</si>
  <si>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</si>
  <si>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</si>
  <si>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</si>
  <si>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</si>
  <si>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</si>
  <si>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</si>
  <si>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</si>
  <si>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</si>
  <si>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</si>
  <si>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</si>
  <si>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</si>
  <si>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</si>
  <si>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</si>
  <si>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</si>
  <si>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</si>
  <si>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</si>
  <si>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</si>
  <si>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</si>
  <si>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</si>
  <si>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</si>
  <si>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</si>
  <si>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</si>
  <si>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</si>
  <si>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</si>
  <si>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</si>
  <si>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</si>
  <si>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</si>
  <si>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</si>
  <si>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</si>
  <si>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</si>
  <si>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</si>
  <si>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</si>
  <si>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</si>
  <si>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</si>
  <si>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</si>
  <si>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</si>
  <si>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</si>
  <si>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</si>
  <si>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</si>
  <si>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</si>
  <si>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</si>
  <si>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</si>
  <si>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</si>
  <si>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</si>
  <si>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</si>
  <si>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</si>
  <si>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</si>
  <si>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</si>
  <si>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</si>
  <si>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</si>
  <si>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</si>
  <si>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</si>
  <si>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</si>
  <si>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</si>
  <si>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</si>
  <si>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</si>
  <si>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</si>
  <si>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</si>
  <si>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</si>
  <si>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</si>
  <si>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</si>
  <si>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</si>
  <si>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</si>
  <si>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</si>
  <si>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</si>
  <si>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</si>
  <si>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</si>
  <si>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</si>
  <si>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</si>
  <si>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</si>
  <si>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</si>
  <si>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</si>
  <si>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</si>
  <si>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</si>
  <si>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</si>
  <si>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</si>
  <si>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</si>
  <si>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</si>
  <si>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</si>
  <si>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</si>
  <si>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</si>
  <si>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</si>
  <si>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</si>
  <si>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</si>
  <si>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</si>
  <si>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</si>
  <si>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</si>
  <si>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</si>
  <si>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</si>
  <si>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</si>
  <si>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</si>
  <si>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</si>
  <si>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</si>
  <si>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</si>
  <si>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</si>
  <si>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</si>
  <si>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</si>
  <si>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</si>
  <si>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</si>
  <si>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</si>
  <si>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</si>
  <si>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</si>
  <si>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</si>
  <si>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</si>
  <si>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</si>
  <si>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</si>
  <si>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</si>
  <si>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</si>
  <si>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</si>
  <si>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</si>
  <si>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</si>
  <si>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</si>
  <si>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</si>
  <si>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</si>
  <si>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</si>
  <si>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</si>
  <si>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</si>
  <si>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</si>
  <si>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</si>
  <si>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</si>
  <si>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</si>
  <si>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</si>
  <si>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</si>
  <si>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</si>
  <si>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</si>
  <si>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</si>
  <si>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</si>
  <si>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</si>
  <si>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</si>
  <si>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</si>
  <si>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</si>
  <si>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</si>
  <si>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</si>
  <si>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</si>
  <si>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</si>
  <si>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</si>
  <si>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</si>
  <si>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</si>
  <si>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</si>
  <si>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</si>
  <si>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</si>
  <si>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</si>
  <si>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</si>
  <si>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</si>
  <si>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</si>
  <si>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</si>
  <si>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</si>
  <si>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</si>
  <si>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</si>
  <si>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</si>
  <si>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</si>
  <si>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</si>
  <si>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</si>
  <si>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</si>
  <si>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</si>
  <si>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</si>
  <si>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</si>
  <si>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</si>
  <si>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</si>
  <si>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</si>
  <si>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</si>
  <si>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</si>
  <si>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</si>
  <si>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</si>
  <si>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</si>
  <si>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</si>
  <si>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</si>
  <si>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</si>
  <si>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</si>
  <si>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</si>
  <si>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</si>
  <si>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</si>
  <si>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</si>
  <si>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</si>
  <si>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</si>
  <si>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</si>
  <si>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</si>
  <si>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</si>
  <si>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</si>
  <si>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</si>
  <si>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</si>
  <si>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</si>
  <si>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</si>
  <si>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</si>
  <si>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</si>
  <si>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</si>
  <si>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</si>
  <si>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</si>
  <si>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</si>
  <si>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</si>
  <si>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</si>
  <si>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</si>
  <si>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</si>
  <si>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</si>
  <si>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</si>
  <si>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</si>
  <si>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</si>
  <si>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</si>
  <si>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</si>
  <si>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</si>
  <si>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</si>
  <si>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</si>
  <si>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</si>
  <si>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</si>
  <si>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</si>
  <si>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</si>
  <si>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</si>
  <si>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</si>
  <si>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</si>
  <si>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</si>
  <si>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</si>
  <si>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</si>
  <si>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</si>
  <si>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</si>
  <si>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</si>
  <si>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</si>
  <si>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</si>
  <si>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</si>
  <si>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</si>
  <si>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</si>
  <si>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</si>
  <si>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</si>
  <si>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</si>
  <si>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</si>
  <si>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</si>
  <si>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</si>
  <si>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</si>
  <si>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</si>
  <si>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</si>
  <si>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</si>
  <si>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</si>
  <si>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</si>
  <si>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</si>
  <si>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</si>
  <si>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</si>
  <si>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</si>
  <si>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</si>
  <si>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</si>
  <si>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</si>
  <si>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</si>
  <si>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</si>
  <si>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</si>
  <si>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</si>
  <si>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</si>
  <si>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</si>
  <si>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</si>
  <si>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</si>
  <si>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</si>
  <si>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</si>
  <si>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</si>
  <si>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</si>
  <si>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</si>
  <si>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</si>
  <si>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</si>
  <si>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</si>
  <si>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</si>
  <si>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</si>
  <si>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</si>
  <si>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</si>
  <si>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</si>
  <si>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</si>
  <si>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</si>
  <si>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</si>
  <si>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</si>
  <si>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</si>
  <si>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</si>
  <si>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</si>
  <si>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</si>
  <si>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</si>
  <si>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</si>
  <si>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</si>
  <si>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</si>
  <si>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</si>
  <si>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</si>
  <si>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</si>
  <si>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</si>
  <si>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</si>
  <si>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</si>
  <si>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</si>
  <si>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</si>
  <si>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</si>
  <si>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</si>
  <si>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</si>
  <si>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</si>
  <si>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</si>
  <si>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</si>
  <si>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</si>
  <si>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</si>
  <si>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</si>
  <si>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</si>
  <si>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</si>
  <si>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</si>
  <si>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</si>
  <si>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</si>
  <si>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</si>
  <si>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</si>
  <si>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</si>
  <si>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</si>
  <si>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</si>
  <si>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</si>
  <si>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</si>
  <si>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</si>
  <si>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</si>
  <si>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</si>
  <si>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</si>
  <si>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</si>
  <si>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</si>
  <si>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</si>
  <si>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</si>
  <si>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</si>
  <si>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</si>
  <si>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</si>
  <si>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</si>
  <si>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</si>
  <si>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</si>
  <si>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</si>
  <si>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</si>
  <si>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</si>
  <si>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</si>
  <si>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</si>
  <si>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</si>
  <si>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</si>
  <si>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</si>
  <si>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</si>
  <si>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</si>
  <si>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</si>
  <si>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</si>
  <si>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</si>
  <si>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</si>
  <si>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</si>
  <si>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</si>
  <si>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</si>
  <si>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</si>
  <si>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</si>
  <si>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</si>
  <si>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</si>
  <si>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</si>
  <si>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</si>
  <si>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</si>
  <si>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</si>
  <si>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</si>
  <si>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</si>
  <si>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</si>
  <si>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</si>
  <si>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</si>
  <si>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</si>
  <si>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</si>
  <si>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</si>
  <si>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</si>
  <si>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</si>
  <si>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</si>
  <si>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</si>
  <si>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</si>
  <si>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</si>
  <si>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</si>
  <si>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</si>
  <si>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</si>
  <si>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</si>
  <si>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</si>
  <si>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</si>
  <si>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</si>
  <si>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</si>
  <si>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</si>
  <si>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</si>
  <si>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</si>
  <si>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</si>
  <si>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</si>
  <si>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</si>
  <si>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</si>
  <si>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</si>
  <si>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</si>
  <si>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</si>
  <si>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</si>
  <si>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</si>
  <si>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</si>
  <si>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</si>
  <si>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</si>
  <si>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</si>
  <si>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</si>
  <si>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</si>
  <si>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</si>
  <si>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</si>
  <si>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</si>
  <si>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</si>
  <si>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</si>
  <si>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</si>
  <si>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</si>
  <si>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</si>
  <si>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</si>
  <si>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</si>
  <si>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</si>
  <si>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</si>
  <si>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</si>
  <si>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</si>
  <si>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</si>
  <si>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</si>
  <si>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</si>
  <si>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</si>
  <si>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</si>
  <si>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</si>
  <si>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</si>
  <si>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</si>
  <si>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</si>
  <si>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</si>
  <si>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</si>
  <si>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</si>
  <si>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</si>
  <si>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</si>
  <si>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</si>
  <si>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</si>
  <si>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</si>
  <si>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</si>
  <si>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</si>
  <si>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</si>
  <si>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</si>
  <si>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</si>
  <si>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</si>
  <si>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</si>
  <si>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</si>
  <si>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</si>
  <si>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</si>
  <si>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</si>
  <si>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</si>
  <si>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</si>
  <si>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</si>
  <si>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</si>
  <si>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</si>
  <si>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</si>
  <si>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</si>
  <si>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</si>
  <si>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</si>
  <si>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</si>
  <si>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</si>
  <si>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</si>
  <si>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</si>
  <si>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</si>
  <si>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</si>
  <si>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</si>
  <si>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</si>
  <si>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</si>
  <si>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</si>
  <si>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</si>
  <si>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</si>
  <si>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</si>
  <si>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</si>
  <si>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</si>
  <si>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</si>
  <si>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</si>
  <si>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</si>
  <si>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</si>
  <si>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</si>
  <si>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</si>
  <si>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</si>
  <si>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</si>
  <si>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</si>
  <si>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</si>
  <si>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</si>
  <si>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</si>
  <si>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</si>
  <si>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</si>
  <si>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</si>
  <si>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</si>
  <si>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</si>
  <si>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</si>
  <si>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</si>
  <si>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</si>
  <si>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</si>
  <si>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</si>
  <si>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</si>
  <si>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</si>
  <si>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</si>
  <si>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</si>
  <si>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</si>
  <si>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</si>
  <si>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</si>
  <si>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</si>
  <si>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</si>
  <si>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</si>
  <si>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</si>
  <si>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</si>
  <si>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</si>
  <si>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</si>
  <si>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</si>
  <si>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</si>
  <si>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</si>
  <si>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</si>
  <si>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</si>
  <si>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</si>
  <si>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</si>
  <si>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</si>
  <si>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</si>
  <si>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</si>
  <si>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</si>
  <si>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</si>
  <si>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</si>
  <si>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</si>
  <si>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</si>
  <si>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</si>
  <si>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</si>
  <si>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</si>
  <si>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</si>
  <si>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</si>
  <si>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</si>
  <si>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</si>
  <si>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</si>
  <si>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</si>
  <si>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</si>
  <si>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</si>
  <si>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</si>
  <si>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</si>
  <si>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</si>
  <si>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</si>
  <si>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</si>
  <si>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</si>
  <si>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</si>
  <si>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</si>
  <si>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</si>
  <si>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</si>
  <si>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</si>
  <si>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</si>
  <si>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</si>
  <si>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</si>
  <si>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</si>
  <si>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</si>
  <si>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</si>
  <si>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</si>
  <si>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</si>
  <si>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</si>
  <si>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</si>
  <si>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</si>
  <si>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</si>
  <si>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</si>
  <si>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</si>
  <si>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</si>
  <si>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</si>
  <si>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</si>
  <si>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</si>
  <si>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</si>
  <si>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</si>
  <si>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</si>
  <si>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</si>
  <si>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</si>
  <si>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</si>
  <si>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</si>
  <si>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</si>
  <si>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</si>
  <si>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</si>
  <si>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</si>
  <si>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</si>
  <si>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</si>
  <si>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</si>
  <si>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</si>
  <si>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</si>
  <si>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</si>
  <si>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</si>
  <si>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</si>
  <si>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</si>
  <si>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</si>
  <si>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</si>
  <si>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</si>
  <si>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</si>
  <si>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</si>
  <si>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</si>
  <si>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</si>
  <si>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</si>
  <si>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</si>
  <si>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</si>
  <si>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</si>
  <si>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</si>
  <si>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</si>
  <si>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</si>
  <si>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</si>
  <si>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</si>
  <si>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</si>
  <si>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</si>
  <si>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</si>
  <si>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</si>
  <si>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</si>
  <si>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</si>
  <si>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</si>
  <si>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</si>
  <si>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</si>
  <si>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</si>
  <si>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</si>
  <si>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</si>
  <si>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</si>
  <si>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</si>
  <si>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</si>
  <si>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</si>
  <si>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</si>
  <si>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</si>
  <si>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</si>
  <si>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</si>
  <si>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</si>
  <si>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</si>
  <si>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</si>
  <si>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</si>
  <si>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</si>
  <si>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</si>
  <si>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</si>
  <si>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</si>
  <si>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</si>
  <si>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</si>
  <si>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</si>
  <si>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</si>
  <si>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</si>
  <si>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</si>
  <si>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</si>
  <si>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</si>
  <si>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</si>
  <si>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</si>
  <si>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</si>
  <si>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</si>
  <si>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</si>
  <si>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</si>
  <si>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</si>
  <si>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</si>
  <si>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</si>
  <si>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</si>
  <si>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</si>
  <si>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</si>
  <si>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</si>
  <si>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</si>
  <si>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</si>
  <si>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</si>
  <si>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</si>
  <si>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</si>
  <si>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</si>
  <si>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</si>
  <si>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</si>
  <si>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</si>
  <si>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</si>
  <si>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</si>
  <si>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</si>
  <si>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</si>
  <si>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</si>
  <si>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</si>
  <si>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</si>
  <si>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</si>
  <si>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</si>
  <si>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</si>
  <si>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</si>
  <si>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</si>
  <si>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</si>
  <si>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</si>
  <si>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</si>
  <si>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</si>
  <si>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</si>
  <si>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</si>
  <si>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</si>
  <si>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</si>
  <si>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</si>
  <si>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</si>
  <si>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</si>
  <si>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</si>
  <si>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</si>
  <si>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</si>
  <si>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</si>
  <si>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</si>
  <si>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</si>
  <si>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</si>
  <si>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</si>
  <si>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</si>
  <si>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</si>
  <si>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</si>
  <si>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</si>
  <si>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</si>
  <si>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</si>
  <si>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</si>
  <si>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</si>
  <si>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</si>
  <si>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</si>
  <si>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</si>
  <si>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</si>
  <si>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</si>
  <si>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</si>
  <si>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</si>
  <si>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</si>
  <si>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</si>
  <si>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</si>
  <si>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</si>
  <si>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</si>
  <si>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</si>
  <si>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</si>
  <si>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</si>
  <si>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</si>
  <si>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</si>
  <si>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</si>
  <si>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</si>
  <si>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</si>
  <si>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</si>
  <si>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</si>
  <si>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</si>
  <si>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</si>
  <si>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</si>
  <si>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</si>
  <si>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</si>
  <si>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</si>
  <si>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</si>
  <si>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</si>
  <si>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</si>
  <si>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</si>
  <si>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</si>
  <si>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</si>
  <si>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</si>
  <si>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</si>
  <si>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</si>
  <si>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</si>
  <si>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</si>
  <si>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</si>
  <si>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</si>
  <si>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</si>
  <si>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</si>
  <si>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</si>
  <si>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</si>
  <si>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</si>
  <si>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</si>
  <si>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</si>
  <si>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</si>
  <si>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</si>
  <si>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</si>
  <si>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</si>
  <si>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</si>
  <si>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</si>
  <si>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</si>
  <si>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</si>
  <si>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</si>
  <si>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</si>
  <si>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</si>
  <si>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</si>
  <si>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</si>
  <si>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</si>
  <si>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</si>
  <si>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</si>
  <si>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</si>
  <si>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</si>
  <si>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</si>
  <si>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</si>
  <si>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</si>
  <si>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</si>
  <si>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</si>
  <si>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</si>
  <si>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</si>
  <si>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</si>
  <si>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</si>
  <si>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</si>
  <si>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</si>
  <si>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</si>
  <si>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</si>
  <si>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</si>
  <si>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</si>
  <si>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</si>
  <si>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</si>
  <si>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</si>
  <si>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</si>
  <si>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</si>
  <si>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</si>
  <si>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</si>
  <si>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</si>
  <si>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</si>
  <si>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</si>
  <si>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</si>
  <si>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</si>
  <si>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</si>
  <si>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</si>
  <si>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</si>
  <si>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</si>
  <si>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</si>
  <si>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</si>
  <si>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</si>
  <si>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</si>
  <si>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</si>
  <si>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</si>
  <si>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</si>
  <si>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</si>
  <si>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</si>
  <si>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</si>
  <si>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</si>
  <si>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</si>
  <si>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</si>
  <si>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</si>
  <si>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</si>
  <si>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</si>
  <si>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</si>
  <si>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</si>
  <si>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</si>
  <si>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</si>
  <si>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</si>
  <si>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</si>
  <si>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</si>
  <si>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</si>
  <si>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</si>
  <si>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</si>
  <si>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</si>
  <si>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</si>
  <si>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</si>
  <si>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</si>
  <si>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</si>
  <si>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</si>
  <si>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</si>
  <si>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</si>
  <si>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</si>
  <si>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</si>
  <si>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</si>
  <si>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</si>
  <si>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</si>
  <si>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</si>
  <si>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</si>
  <si>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</si>
  <si>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</si>
  <si>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</si>
  <si>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</si>
  <si>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</si>
  <si>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</si>
  <si>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</si>
  <si>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</si>
  <si>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</si>
  <si>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</si>
  <si>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</si>
  <si>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</si>
  <si>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</si>
  <si>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</si>
  <si>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</si>
  <si>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</si>
  <si>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</si>
  <si>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</si>
  <si>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</si>
  <si>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</si>
  <si>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</si>
  <si>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</si>
  <si>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</si>
  <si>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</si>
  <si>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</si>
  <si>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</si>
  <si>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</si>
  <si>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</si>
  <si>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</si>
  <si>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</si>
  <si>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</si>
  <si>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</si>
  <si>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</si>
  <si>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</si>
  <si>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</si>
  <si>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</si>
  <si>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</si>
  <si>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</si>
  <si>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</si>
  <si>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</si>
  <si>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</si>
  <si>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</si>
  <si>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</si>
  <si>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</si>
  <si>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</si>
  <si>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</si>
  <si>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</si>
  <si>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</si>
  <si>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</si>
  <si>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</si>
  <si>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</si>
  <si>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</si>
  <si>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</si>
  <si>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</si>
  <si>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</si>
  <si>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</si>
  <si>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</si>
  <si>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</si>
  <si>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</si>
  <si>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</si>
  <si>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</si>
  <si>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</si>
  <si>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</si>
  <si>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</si>
  <si>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</si>
  <si>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</si>
  <si>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</si>
  <si>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</si>
  <si>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</si>
  <si>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</si>
  <si>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</si>
  <si>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</si>
  <si>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</si>
  <si>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</si>
  <si>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</si>
  <si>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</si>
  <si>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</si>
  <si>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</si>
  <si>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</si>
  <si>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</si>
  <si>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</si>
  <si>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</si>
  <si>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</si>
  <si>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</si>
  <si>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</si>
  <si>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</si>
  <si>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</si>
  <si>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</si>
  <si>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</si>
  <si>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</si>
  <si>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</si>
  <si>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</si>
  <si>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</si>
  <si>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</si>
  <si>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</si>
  <si>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</si>
  <si>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</si>
  <si>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</si>
  <si>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</si>
  <si>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</si>
  <si>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</si>
  <si>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</si>
  <si>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</si>
  <si>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</si>
  <si>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</si>
  <si>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</si>
  <si>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</si>
  <si>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</si>
  <si>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</si>
  <si>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</si>
  <si>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</si>
  <si>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</si>
  <si>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</si>
  <si>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</si>
  <si>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</si>
  <si>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</si>
  <si>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</si>
  <si>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</si>
  <si>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</si>
  <si>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</si>
  <si>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</si>
  <si>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</si>
  <si>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</si>
  <si>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</si>
  <si>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</si>
  <si>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</si>
  <si>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</si>
  <si>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</si>
  <si>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</si>
  <si>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</si>
  <si>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</si>
  <si>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</si>
  <si>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</si>
  <si>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</si>
  <si>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</si>
  <si>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</si>
  <si>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</si>
  <si>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</si>
  <si>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</si>
  <si>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</si>
  <si>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</si>
  <si>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</si>
  <si>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</si>
  <si>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</si>
  <si>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</si>
  <si>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</si>
  <si>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</si>
  <si>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</si>
  <si>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</si>
  <si>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</si>
  <si>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</si>
  <si>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</si>
  <si>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</si>
  <si>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</si>
  <si>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</si>
  <si>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</si>
  <si>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</si>
  <si>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</si>
  <si>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</si>
  <si>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</si>
  <si>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</si>
  <si>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</si>
  <si>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</si>
  <si>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</si>
  <si>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</si>
  <si>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</si>
  <si>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</si>
  <si>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</si>
  <si>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</si>
  <si>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</si>
  <si>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</si>
  <si>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</si>
  <si>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</si>
  <si>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</si>
  <si>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</si>
  <si>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</si>
  <si>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</si>
  <si>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</si>
  <si>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</si>
  <si>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</si>
  <si>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</si>
  <si>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</si>
  <si>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</si>
  <si>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</si>
  <si>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</si>
  <si>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</si>
  <si>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</si>
  <si>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</si>
  <si>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</si>
  <si>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</si>
  <si>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</si>
  <si>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</si>
  <si>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</si>
  <si>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</si>
  <si>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</si>
  <si>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</si>
  <si>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</si>
  <si>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</si>
  <si>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</si>
  <si>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</si>
  <si>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</si>
  <si>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</si>
  <si>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</si>
  <si>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</si>
  <si>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</si>
  <si>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</si>
  <si>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</si>
  <si>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</si>
  <si>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</si>
  <si>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</si>
  <si>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</si>
  <si>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</si>
  <si>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</si>
  <si>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</si>
  <si>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</si>
  <si>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</si>
  <si>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</si>
  <si>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</si>
  <si>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</si>
  <si>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</si>
  <si>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</si>
  <si>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</si>
  <si>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</si>
  <si>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</si>
  <si>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</si>
  <si>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</si>
  <si>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</si>
  <si>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</si>
  <si>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</si>
  <si>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</si>
  <si>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</si>
  <si>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</si>
  <si>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</si>
  <si>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</si>
  <si>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</si>
  <si>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</si>
  <si>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</si>
  <si>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</si>
  <si>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</si>
  <si>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</si>
  <si>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</si>
  <si>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</si>
  <si>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</si>
  <si>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</si>
  <si>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</si>
  <si>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</si>
  <si>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</si>
  <si>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</si>
  <si>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</si>
  <si>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</si>
  <si>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</si>
  <si>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</si>
  <si>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</si>
  <si>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</si>
  <si>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</si>
  <si>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</si>
  <si>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</si>
  <si>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</si>
  <si>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</si>
  <si>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</si>
  <si>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</si>
  <si>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</si>
  <si>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</si>
  <si>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</si>
  <si>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</si>
  <si>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</si>
  <si>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</si>
  <si>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</si>
  <si>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</si>
  <si>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</si>
  <si>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</si>
  <si>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</si>
  <si>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</si>
  <si>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</si>
  <si>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</si>
  <si>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</si>
  <si>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</si>
  <si>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</si>
  <si>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</si>
  <si>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</si>
  <si>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</si>
  <si>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</si>
  <si>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</si>
  <si>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</si>
  <si>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</si>
  <si>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</si>
  <si>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</si>
  <si>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</si>
  <si>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</si>
  <si>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</si>
  <si>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</si>
  <si>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</si>
  <si>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</si>
  <si>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</si>
  <si>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</si>
  <si>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</si>
  <si>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</si>
  <si>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</si>
  <si>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</si>
  <si>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</si>
  <si>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</si>
  <si>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</si>
  <si>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</si>
  <si>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</si>
  <si>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</si>
  <si>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</si>
  <si>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</si>
  <si>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</si>
  <si>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</si>
  <si>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</si>
  <si>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</si>
  <si>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</si>
  <si>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</si>
  <si>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</si>
  <si>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</si>
  <si>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</si>
  <si>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</si>
  <si>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</si>
  <si>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</si>
  <si>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</si>
  <si>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</si>
  <si>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</si>
  <si>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</si>
  <si>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</si>
  <si>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</si>
  <si>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</si>
  <si>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</si>
  <si>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</si>
  <si>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</si>
  <si>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</si>
  <si>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</si>
  <si>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</si>
  <si>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</si>
  <si>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</si>
  <si>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</si>
  <si>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</si>
  <si>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</si>
  <si>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</si>
  <si>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</si>
  <si>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</si>
  <si>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</si>
  <si>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</si>
  <si>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</si>
  <si>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</si>
  <si>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</si>
  <si>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</si>
  <si>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</si>
  <si>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</si>
  <si>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</si>
  <si>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</si>
  <si>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</si>
  <si>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</si>
  <si>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</si>
  <si>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</si>
  <si>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</si>
  <si>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</si>
  <si>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</si>
  <si>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</si>
  <si>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</si>
  <si>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</si>
  <si>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</si>
  <si>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</si>
  <si>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</si>
  <si>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</si>
  <si>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</si>
  <si>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</si>
  <si>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</si>
  <si>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</si>
  <si>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</si>
  <si>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</si>
  <si>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</si>
  <si>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</si>
  <si>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</si>
  <si>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</si>
  <si>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</si>
  <si>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</si>
  <si>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</si>
  <si>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</si>
  <si>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</si>
  <si>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</si>
  <si>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</si>
  <si>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</si>
  <si>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</si>
  <si>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</si>
  <si>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</si>
  <si>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</si>
  <si>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</si>
  <si>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</si>
  <si>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</si>
  <si>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</si>
  <si>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</si>
  <si>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</si>
  <si>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</si>
  <si>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</si>
  <si>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</si>
  <si>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</si>
  <si>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</si>
  <si>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</si>
  <si>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</si>
  <si>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</si>
  <si>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</si>
  <si>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</si>
  <si>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</si>
  <si>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</si>
  <si>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</si>
  <si>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</si>
  <si>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</si>
  <si>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</si>
  <si>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</si>
  <si>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</si>
  <si>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</si>
  <si>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</si>
  <si>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</si>
  <si>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</si>
  <si>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</si>
  <si>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</si>
  <si>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</si>
  <si>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</si>
  <si>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</si>
  <si>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</si>
  <si>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</si>
  <si>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</si>
  <si>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</si>
  <si>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</si>
  <si>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</si>
  <si>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</si>
  <si>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</si>
  <si>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</si>
  <si>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</si>
  <si>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</si>
  <si>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</si>
  <si>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</si>
  <si>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</si>
  <si>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</si>
  <si>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</si>
  <si>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</si>
  <si>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</si>
  <si>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</si>
  <si>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</si>
  <si>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</si>
  <si>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</si>
  <si>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</si>
  <si>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</si>
  <si>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</si>
  <si>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</si>
  <si>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</si>
  <si>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</si>
  <si>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</si>
  <si>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</si>
  <si>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</si>
  <si>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</si>
  <si>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</si>
  <si>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</si>
  <si>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</si>
  <si>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</si>
  <si>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</si>
  <si>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</si>
  <si>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</si>
  <si>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</si>
  <si>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</si>
  <si>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</si>
  <si>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</si>
  <si>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</si>
  <si>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</si>
  <si>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</si>
  <si>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</si>
  <si>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</si>
  <si>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</si>
  <si>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</si>
  <si>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</si>
  <si>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</si>
  <si>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</si>
  <si>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</si>
  <si>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</si>
  <si>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</si>
  <si>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</si>
  <si>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</si>
  <si>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</si>
  <si>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</si>
  <si>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</si>
  <si>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</si>
  <si>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</si>
  <si>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</si>
  <si>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</si>
  <si>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</si>
  <si>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</si>
  <si>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</si>
  <si>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</si>
  <si>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</si>
  <si>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</si>
  <si>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</si>
  <si>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</si>
  <si>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</si>
  <si>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</si>
  <si>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</si>
  <si>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</si>
  <si>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</si>
  <si>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</si>
  <si>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</si>
  <si>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</si>
  <si>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</si>
  <si>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</si>
  <si>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</si>
  <si>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</si>
  <si>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</si>
  <si>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</si>
  <si>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</si>
  <si>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</si>
  <si>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</si>
  <si>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</si>
  <si>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</si>
  <si>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</si>
  <si>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</si>
  <si>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</si>
  <si>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</si>
  <si>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</si>
  <si>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</si>
  <si>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</si>
  <si>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</si>
  <si>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</si>
  <si>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</si>
  <si>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</si>
  <si>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</si>
  <si>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</si>
  <si>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</si>
  <si>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</si>
  <si>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</si>
  <si>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</si>
  <si>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</si>
  <si>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</si>
  <si>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</si>
  <si>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</si>
  <si>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</si>
  <si>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</si>
  <si>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</si>
  <si>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</si>
  <si>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</si>
  <si>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</si>
  <si>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</si>
  <si>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</si>
  <si>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</si>
  <si>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</si>
  <si>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</si>
  <si>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</si>
  <si>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</si>
  <si>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</si>
  <si>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</si>
  <si>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</si>
  <si>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</si>
  <si>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</si>
  <si>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</si>
  <si>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</si>
  <si>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</si>
  <si>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</si>
  <si>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</si>
  <si>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</si>
  <si>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</si>
  <si>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</si>
  <si>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</si>
  <si>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</si>
  <si>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</si>
  <si>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</si>
  <si>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</si>
  <si>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</si>
  <si>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</si>
  <si>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</si>
  <si>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</si>
  <si>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</si>
  <si>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</si>
  <si>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</si>
  <si>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</si>
  <si>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</si>
  <si>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</si>
  <si>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</si>
  <si>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</si>
  <si>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</si>
  <si>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</si>
  <si>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</si>
  <si>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</si>
  <si>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</si>
  <si>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</si>
  <si>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</si>
  <si>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</si>
  <si>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</si>
  <si>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</si>
  <si>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</si>
  <si>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</si>
  <si>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</si>
  <si>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</si>
  <si>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</si>
  <si>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</si>
  <si>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</si>
  <si>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</si>
  <si>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</si>
  <si>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</si>
  <si>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</si>
  <si>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</si>
  <si>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</si>
  <si>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</si>
  <si>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</si>
  <si>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</si>
  <si>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</si>
  <si>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</si>
  <si>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</si>
  <si>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</si>
  <si>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</si>
  <si>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</si>
  <si>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</si>
  <si>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</si>
  <si>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</si>
  <si>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</si>
  <si>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</si>
  <si>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</si>
  <si>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</si>
  <si>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</si>
  <si>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</si>
  <si>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</si>
  <si>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</si>
  <si>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</si>
  <si>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</si>
  <si>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</si>
  <si>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</si>
  <si>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</si>
  <si>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</si>
  <si>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</si>
  <si>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</si>
  <si>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</si>
  <si>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</si>
  <si>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</si>
  <si>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</si>
  <si>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</si>
  <si>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</si>
  <si>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</si>
  <si>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</si>
  <si>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</si>
  <si>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</si>
  <si>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</si>
  <si>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</si>
  <si>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</si>
  <si>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</si>
  <si>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</si>
  <si>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</si>
  <si>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</si>
  <si>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</si>
  <si>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</si>
  <si>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</si>
  <si>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</si>
  <si>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</si>
  <si>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</si>
  <si>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</si>
  <si>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</si>
  <si>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</si>
  <si>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</si>
  <si>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</si>
  <si>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</si>
  <si>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</si>
  <si>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</si>
  <si>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</si>
  <si>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</si>
  <si>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</si>
  <si>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</si>
  <si>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</si>
  <si>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</si>
  <si>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</si>
  <si>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</si>
  <si>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</si>
  <si>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</si>
  <si>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</si>
  <si>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</si>
  <si>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</si>
  <si>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</si>
  <si>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</si>
  <si>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</si>
  <si>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</si>
  <si>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</si>
  <si>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</si>
  <si>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</si>
  <si>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</si>
  <si>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</si>
  <si>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</si>
  <si>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</si>
  <si>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</si>
  <si>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</si>
  <si>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</si>
  <si>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</si>
  <si>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</si>
  <si>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</si>
  <si>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</si>
  <si>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</si>
  <si>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</si>
  <si>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</si>
  <si>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</si>
  <si>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</si>
  <si>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</si>
  <si>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</si>
  <si>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</si>
  <si>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</si>
  <si>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</si>
  <si>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</si>
  <si>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</si>
  <si>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</si>
  <si>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</si>
  <si>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</si>
  <si>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</si>
  <si>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</si>
  <si>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</si>
  <si>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</si>
  <si>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</si>
  <si>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</si>
  <si>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</si>
  <si>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</si>
  <si>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</si>
  <si>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</si>
  <si>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</si>
  <si>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</si>
  <si>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</si>
  <si>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</si>
  <si>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</si>
  <si>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</si>
  <si>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</si>
  <si>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</si>
  <si>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</si>
  <si>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</si>
  <si>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</si>
  <si>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</si>
  <si>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</si>
  <si>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</si>
  <si>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</si>
  <si>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</si>
  <si>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</si>
  <si>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</si>
  <si>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</si>
  <si>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</si>
  <si>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</si>
  <si>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</si>
  <si>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</si>
  <si>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</si>
  <si>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</si>
  <si>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</si>
  <si>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</si>
  <si>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</si>
  <si>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</si>
  <si>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</si>
  <si>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</si>
  <si>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</si>
  <si>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</si>
  <si>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</si>
  <si>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</si>
  <si>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</si>
  <si>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</si>
  <si>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</si>
  <si>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</si>
  <si>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</si>
  <si>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</si>
  <si>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</si>
  <si>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</si>
  <si>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</si>
  <si>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</si>
  <si>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</si>
  <si>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</si>
  <si>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</si>
  <si>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</si>
  <si>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</si>
  <si>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</si>
  <si>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</si>
  <si>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</si>
  <si>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</si>
  <si>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</si>
  <si>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</si>
  <si>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</si>
  <si>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</si>
  <si>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</si>
  <si>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</si>
  <si>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</si>
  <si>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</si>
  <si>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</si>
  <si>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</si>
  <si>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</si>
  <si>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</si>
  <si>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</si>
  <si>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</si>
  <si>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</si>
  <si>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</si>
  <si>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</si>
  <si>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</si>
  <si>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</si>
  <si>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</si>
  <si>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</si>
  <si>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</si>
  <si>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</si>
  <si>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</si>
  <si>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</si>
  <si>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</si>
  <si>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</si>
  <si>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</si>
  <si>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</si>
  <si>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</si>
  <si>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</si>
  <si>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</si>
  <si>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</si>
  <si>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</si>
  <si>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</si>
  <si>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</si>
  <si>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</si>
  <si>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</si>
  <si>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</si>
  <si>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</si>
  <si>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</si>
  <si>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</si>
  <si>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</si>
  <si>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</si>
  <si>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</si>
  <si>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</si>
  <si>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</si>
  <si>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</si>
  <si>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</si>
  <si>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</si>
  <si>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</si>
  <si>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</si>
  <si>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</si>
  <si>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</si>
  <si>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</si>
  <si>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</si>
  <si>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</si>
  <si>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</si>
  <si>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</si>
  <si>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</si>
  <si>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</si>
  <si>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</si>
  <si>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</si>
  <si>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</si>
  <si>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</si>
  <si>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</si>
  <si>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</si>
  <si>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</si>
  <si>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</si>
  <si>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</si>
  <si>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</si>
  <si>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</si>
  <si>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</si>
  <si>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</si>
  <si>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</si>
  <si>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</si>
  <si>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</si>
  <si>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</si>
  <si>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</si>
  <si>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</si>
  <si>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</si>
  <si>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</si>
  <si>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</si>
  <si>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</si>
  <si>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</si>
  <si>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</si>
  <si>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</si>
  <si>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</si>
  <si>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</si>
  <si>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</si>
  <si>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</si>
  <si>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</si>
  <si>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</si>
  <si>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</si>
  <si>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</si>
  <si>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</si>
  <si>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</si>
  <si>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</si>
  <si>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</si>
  <si>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</si>
  <si>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</si>
  <si>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</si>
  <si>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</si>
  <si>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</si>
  <si>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</si>
  <si>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</si>
  <si>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</si>
  <si>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</si>
  <si>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</si>
  <si>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</si>
  <si>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</si>
  <si>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</si>
  <si>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</si>
  <si>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</si>
  <si>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</si>
  <si>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</si>
  <si>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</si>
  <si>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</si>
  <si>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</si>
  <si>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</si>
  <si>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</si>
  <si>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</si>
  <si>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</si>
  <si>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</si>
  <si>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</si>
  <si>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</si>
  <si>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</si>
  <si>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</si>
  <si>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</si>
  <si>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</si>
  <si>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</si>
  <si>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</si>
  <si>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</si>
  <si>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</si>
  <si>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</si>
  <si>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</si>
  <si>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</si>
  <si>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</si>
  <si>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</si>
  <si>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</si>
  <si>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</si>
  <si>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</si>
  <si>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</si>
  <si>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</si>
  <si>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</si>
  <si>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</si>
  <si>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</si>
  <si>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</si>
  <si>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</si>
  <si>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</si>
  <si>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</si>
  <si>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</si>
  <si>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</si>
  <si>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</si>
  <si>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</si>
  <si>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</si>
  <si>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</si>
  <si>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</si>
  <si>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</si>
  <si>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</si>
  <si>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</si>
  <si>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</si>
  <si>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</si>
  <si>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</si>
  <si>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</si>
  <si>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</si>
  <si>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</si>
  <si>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</si>
  <si>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</si>
  <si>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</si>
  <si>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</si>
  <si>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</si>
  <si>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</si>
  <si>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</si>
  <si>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</si>
  <si>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</si>
  <si>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</si>
  <si>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</si>
  <si>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</si>
  <si>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</si>
  <si>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</si>
  <si>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</si>
  <si>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</si>
  <si>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</si>
  <si>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</si>
  <si>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</si>
  <si>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</si>
  <si>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</si>
  <si>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</si>
  <si>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</si>
  <si>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</si>
  <si>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</si>
  <si>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</si>
  <si>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</si>
  <si>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</si>
  <si>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</si>
  <si>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</si>
  <si>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</si>
  <si>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</si>
  <si>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</si>
  <si>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</si>
  <si>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</si>
  <si>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</si>
  <si>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</si>
  <si>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</si>
  <si>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</si>
  <si>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</si>
  <si>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</si>
  <si>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</si>
  <si>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</si>
  <si>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</si>
  <si>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</si>
  <si>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</si>
  <si>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</si>
  <si>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</si>
  <si>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</si>
  <si>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</si>
  <si>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</si>
  <si>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</si>
  <si>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</si>
  <si>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</si>
  <si>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</si>
  <si>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</si>
  <si>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</si>
  <si>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</si>
  <si>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</si>
  <si>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</si>
  <si>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</si>
  <si>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</si>
  <si>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</si>
  <si>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</si>
  <si>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</si>
  <si>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</si>
  <si>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</si>
  <si>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</si>
  <si>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</si>
  <si>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</si>
  <si>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</si>
  <si>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</si>
  <si>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</si>
  <si>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</si>
  <si>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</si>
  <si>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</si>
  <si>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</si>
  <si>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</si>
  <si>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</si>
  <si>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</si>
  <si>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</si>
  <si>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</si>
  <si>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</si>
  <si>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</si>
  <si>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</si>
  <si>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</si>
  <si>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</si>
  <si>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</si>
  <si>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</si>
  <si>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</si>
  <si>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</si>
  <si>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</si>
  <si>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</si>
  <si>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</si>
  <si>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</si>
  <si>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</si>
  <si>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</si>
  <si>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</si>
  <si>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</si>
  <si>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</si>
  <si>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</si>
  <si>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</si>
  <si>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</si>
  <si>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</si>
  <si>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</si>
  <si>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</si>
  <si>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</si>
  <si>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</si>
  <si>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</si>
  <si>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</si>
  <si>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</si>
  <si>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</si>
  <si>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</si>
  <si>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</si>
  <si>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</si>
  <si>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</si>
  <si>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</si>
  <si>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</si>
  <si>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</si>
  <si>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</si>
  <si>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</si>
  <si>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</si>
  <si>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</si>
  <si>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</si>
  <si>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</si>
  <si>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</si>
  <si>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</si>
  <si>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</si>
  <si>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</si>
  <si>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</si>
  <si>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</si>
  <si>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</si>
  <si>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</si>
  <si>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</si>
  <si>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</si>
  <si>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</si>
  <si>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</si>
  <si>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</si>
  <si>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</si>
  <si>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</si>
  <si>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</si>
  <si>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</si>
  <si>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</si>
  <si>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</si>
  <si>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</si>
  <si>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</si>
  <si>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</si>
  <si>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</si>
  <si>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</si>
  <si>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</si>
  <si>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</si>
  <si>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</si>
  <si>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</si>
  <si>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</si>
  <si>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</si>
  <si>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</si>
  <si>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</si>
  <si>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</si>
  <si>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</si>
  <si>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</si>
  <si>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</si>
  <si>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</si>
  <si>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</si>
  <si>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</si>
  <si>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</si>
  <si>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</si>
  <si>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</si>
  <si>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</si>
  <si>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</si>
  <si>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</si>
  <si>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</si>
  <si>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</si>
  <si>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</si>
  <si>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</si>
  <si>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</si>
  <si>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</si>
  <si>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</si>
  <si>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</si>
  <si>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</si>
  <si>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</si>
  <si>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</si>
  <si>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</si>
  <si>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</si>
  <si>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</si>
  <si>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</si>
  <si>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</si>
  <si>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</si>
  <si>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</si>
  <si>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</si>
  <si>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</si>
  <si>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</si>
  <si>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</si>
  <si>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</si>
  <si>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</si>
  <si>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</si>
  <si>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</si>
  <si>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</si>
  <si>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</si>
  <si>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</si>
  <si>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</si>
  <si>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</si>
  <si>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</si>
  <si>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</si>
  <si>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</si>
  <si>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</si>
  <si>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</si>
  <si>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</si>
  <si>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</si>
  <si>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</si>
  <si>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</si>
  <si>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</si>
  <si>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</si>
  <si>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</si>
  <si>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</si>
  <si>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</si>
  <si>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</si>
  <si>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</si>
  <si>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</si>
  <si>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</si>
  <si>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</si>
  <si>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</si>
  <si>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</si>
  <si>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</si>
  <si>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</si>
  <si>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</si>
  <si>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</si>
  <si>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</si>
  <si>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</si>
  <si>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</si>
  <si>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</si>
  <si>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</si>
  <si>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</si>
  <si>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</si>
  <si>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</si>
  <si>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</si>
  <si>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</si>
  <si>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</si>
  <si>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</si>
  <si>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</si>
  <si>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</si>
  <si>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</si>
  <si>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</si>
  <si>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</si>
  <si>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</si>
  <si>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</si>
  <si>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</si>
  <si>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</si>
  <si>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</si>
  <si>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</si>
  <si>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</si>
  <si>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</si>
  <si>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</si>
  <si>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</si>
  <si>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</si>
  <si>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</si>
  <si>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</si>
  <si>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</si>
  <si>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</si>
  <si>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</si>
  <si>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</si>
  <si>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</si>
  <si>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</si>
  <si>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</si>
  <si>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</si>
  <si>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</si>
  <si>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</si>
  <si>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</si>
  <si>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</si>
  <si>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</si>
  <si>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</si>
  <si>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</si>
  <si>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</si>
  <si>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</si>
  <si>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</si>
  <si>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</si>
  <si>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</si>
  <si>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</si>
  <si>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</si>
  <si>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</si>
  <si>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</si>
  <si>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</si>
  <si>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</si>
  <si>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</si>
  <si>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</si>
  <si>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</si>
  <si>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</si>
  <si>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</si>
  <si>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</si>
  <si>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</si>
  <si>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</si>
  <si>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</si>
  <si>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</si>
  <si>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</si>
  <si>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</si>
  <si>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</si>
  <si>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</si>
  <si>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</si>
  <si>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</si>
  <si>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</si>
  <si>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</si>
  <si>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</si>
  <si>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</si>
  <si>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</si>
  <si>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</si>
  <si>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</si>
  <si>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</si>
  <si>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</si>
  <si>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</si>
  <si>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</si>
  <si>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</si>
  <si>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</si>
  <si>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</si>
  <si>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</si>
  <si>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</si>
  <si>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</si>
  <si>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</si>
  <si>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</si>
  <si>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</si>
  <si>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</si>
  <si>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</si>
  <si>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</si>
  <si>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</si>
  <si>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</si>
  <si>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</si>
  <si>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</si>
  <si>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</si>
  <si>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</si>
  <si>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</si>
  <si>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</si>
  <si>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</si>
  <si>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</si>
  <si>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</si>
  <si>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</si>
  <si>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</si>
  <si>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</si>
  <si>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</si>
  <si>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</si>
  <si>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</si>
  <si>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</si>
  <si>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</si>
  <si>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</si>
  <si>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</si>
  <si>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</si>
  <si>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</si>
  <si>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</si>
  <si>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</si>
  <si>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</si>
  <si>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</si>
  <si>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</si>
  <si>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</si>
  <si>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</si>
  <si>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</si>
  <si>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</si>
  <si>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</si>
  <si>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</si>
  <si>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</si>
  <si>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</si>
  <si>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</si>
  <si>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</si>
  <si>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</si>
  <si>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</si>
  <si>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</si>
  <si>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</si>
  <si>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</si>
  <si>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</si>
  <si>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</si>
  <si>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</si>
  <si>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</si>
  <si>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</si>
  <si>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</si>
  <si>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</si>
  <si>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</si>
  <si>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</si>
  <si>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</si>
  <si>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</si>
  <si>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</si>
  <si>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</si>
  <si>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</si>
  <si>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</si>
  <si>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</si>
  <si>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</si>
  <si>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</si>
  <si>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</si>
  <si>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</si>
  <si>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</si>
  <si>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</si>
  <si>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</si>
  <si>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</si>
  <si>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</si>
  <si>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</si>
  <si>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</si>
  <si>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</si>
  <si>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</si>
  <si>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</si>
  <si>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</si>
  <si>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</si>
  <si>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</si>
  <si>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</si>
  <si>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</si>
  <si>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</si>
  <si>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</si>
  <si>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</si>
  <si>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</si>
  <si>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</si>
  <si>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</si>
  <si>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</si>
  <si>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</si>
  <si>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</si>
  <si>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</si>
  <si>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</si>
  <si>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</si>
  <si>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</si>
  <si>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</si>
  <si>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</si>
  <si>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</si>
  <si>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</si>
  <si>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</si>
  <si>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</si>
  <si>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</si>
  <si>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</si>
  <si>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</si>
  <si>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</si>
  <si>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</si>
  <si>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</si>
  <si>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</si>
  <si>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</si>
  <si>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</si>
  <si>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</si>
  <si>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</si>
  <si>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</si>
  <si>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</si>
  <si>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</si>
  <si>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</si>
  <si>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</si>
  <si>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</si>
  <si>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</si>
  <si>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</si>
  <si>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</si>
  <si>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</si>
  <si>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</si>
  <si>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</si>
  <si>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</si>
  <si>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</si>
  <si>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</si>
  <si>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</si>
  <si>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</si>
  <si>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</si>
  <si>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</si>
  <si>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</si>
  <si>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</si>
  <si>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</si>
  <si>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</si>
  <si>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</si>
  <si>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</si>
  <si>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</si>
  <si>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</si>
  <si>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</si>
  <si>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</si>
  <si>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</si>
  <si>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</si>
  <si>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</si>
  <si>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</si>
  <si>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</si>
  <si>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</si>
  <si>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</si>
  <si>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</si>
  <si>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</si>
  <si>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</si>
  <si>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</si>
  <si>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</si>
  <si>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</si>
  <si>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</si>
  <si>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</si>
  <si>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</si>
  <si>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</si>
  <si>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</si>
  <si>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</si>
  <si>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</si>
  <si>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</si>
  <si>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</si>
  <si>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</si>
  <si>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</si>
  <si>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</si>
  <si>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</si>
  <si>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</si>
  <si>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</si>
  <si>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</si>
  <si>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</si>
  <si>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</si>
  <si>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</si>
  <si>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</si>
  <si>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</si>
  <si>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</si>
  <si>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</si>
  <si>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</si>
  <si>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</si>
  <si>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</si>
  <si>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</si>
  <si>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</si>
  <si>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</si>
  <si>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</si>
  <si>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</si>
  <si>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</si>
  <si>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</si>
  <si>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</si>
  <si>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</si>
  <si>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</si>
  <si>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</si>
  <si>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</si>
  <si>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</si>
  <si>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</si>
  <si>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</si>
  <si>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</si>
  <si>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</si>
  <si>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</si>
  <si>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</si>
  <si>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</si>
  <si>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</si>
  <si>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</si>
  <si>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</si>
  <si>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</si>
  <si>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</si>
  <si>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</si>
  <si>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</si>
  <si>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</si>
  <si>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</si>
  <si>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</si>
  <si>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</si>
  <si>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</si>
  <si>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</si>
  <si>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</si>
  <si>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</si>
  <si>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</si>
  <si>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</si>
  <si>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</si>
  <si>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</si>
  <si>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</si>
  <si>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</si>
  <si>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</si>
  <si>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</si>
  <si>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</si>
  <si>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</si>
  <si>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</si>
  <si>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</si>
  <si>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</si>
  <si>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</si>
  <si>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</si>
  <si>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</si>
  <si>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</si>
  <si>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</si>
  <si>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</si>
  <si>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</si>
  <si>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</si>
  <si>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</si>
  <si>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</si>
  <si>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</si>
  <si>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</si>
  <si>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</si>
  <si>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</si>
  <si>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</si>
  <si>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</si>
  <si>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</si>
  <si>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</si>
  <si>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</si>
  <si>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</si>
  <si>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</si>
  <si>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</si>
  <si>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</si>
  <si>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</si>
  <si>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</si>
  <si>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</si>
  <si>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</si>
  <si>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</si>
  <si>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</si>
  <si>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</si>
  <si>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</si>
  <si>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</si>
  <si>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</si>
  <si>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</si>
  <si>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</si>
  <si>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</si>
  <si>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</si>
  <si>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</si>
  <si>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</si>
  <si>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</si>
  <si>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</si>
  <si>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</si>
  <si>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</si>
  <si>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</si>
  <si>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</si>
  <si>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</si>
  <si>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</si>
  <si>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</si>
  <si>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</si>
  <si>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</si>
  <si>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</si>
  <si>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</si>
  <si>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</si>
  <si>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</si>
  <si>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</si>
  <si>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</si>
  <si>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</si>
  <si>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</si>
  <si>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</si>
  <si>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</si>
  <si>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</si>
  <si>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</si>
  <si>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</si>
  <si>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</si>
  <si>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</si>
  <si>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</si>
  <si>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</si>
  <si>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</si>
  <si>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</si>
  <si>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</si>
  <si>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</si>
  <si>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</si>
  <si>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</si>
  <si>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</si>
  <si>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</si>
  <si>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</si>
  <si>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</si>
  <si>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</si>
  <si>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</si>
  <si>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</si>
  <si>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</si>
  <si>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</si>
  <si>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</si>
  <si>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</si>
  <si>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</si>
  <si>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</si>
  <si>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</si>
  <si>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</si>
  <si>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</si>
  <si>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</si>
  <si>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</si>
  <si>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</si>
  <si>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</si>
  <si>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</si>
  <si>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</si>
  <si>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</si>
  <si>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</si>
  <si>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</si>
  <si>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</si>
  <si>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</si>
  <si>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</si>
  <si>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</si>
  <si>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</si>
  <si>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</si>
  <si>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</si>
  <si>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</si>
  <si>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</si>
  <si>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</si>
  <si>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</si>
  <si>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</si>
  <si>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</si>
  <si>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</si>
  <si>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</si>
  <si>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</si>
  <si>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</si>
  <si>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</si>
  <si>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</si>
  <si>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</si>
  <si>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</si>
  <si>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</si>
  <si>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</si>
  <si>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</si>
  <si>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</si>
  <si>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</si>
  <si>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</si>
  <si>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</si>
  <si>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</si>
  <si>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</si>
  <si>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</si>
  <si>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</si>
  <si>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</si>
  <si>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</si>
  <si>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</si>
  <si>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</si>
  <si>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</si>
  <si>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</si>
  <si>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</si>
  <si>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</si>
  <si>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</si>
  <si>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</si>
  <si>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</si>
  <si>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</si>
  <si>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</si>
  <si>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</si>
  <si>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</si>
  <si>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</si>
  <si>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</si>
  <si>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</si>
  <si>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</si>
  <si>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</si>
  <si>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</si>
  <si>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</si>
  <si>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</si>
  <si>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</si>
  <si>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</si>
  <si>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</si>
  <si>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</si>
  <si>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</si>
  <si>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</si>
  <si>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</si>
  <si>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</si>
  <si>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</si>
  <si>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</si>
  <si>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</si>
  <si>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</si>
  <si>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</si>
  <si>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</si>
  <si>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</si>
  <si>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</si>
  <si>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</si>
  <si>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</si>
  <si>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</si>
  <si>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</si>
  <si>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</si>
  <si>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</si>
  <si>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</si>
  <si>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</si>
  <si>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</si>
  <si>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</si>
  <si>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</si>
  <si>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</si>
  <si>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</si>
  <si>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</si>
  <si>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</si>
  <si>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</si>
  <si>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</si>
  <si>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</si>
  <si>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</si>
  <si>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</si>
  <si>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</si>
  <si>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</si>
  <si>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</si>
  <si>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</si>
  <si>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</si>
  <si>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</si>
  <si>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</si>
  <si>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</si>
  <si>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</si>
  <si>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</si>
  <si>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</si>
  <si>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</si>
  <si>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</si>
  <si>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</si>
  <si>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</si>
  <si>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</si>
  <si>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</si>
  <si>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</si>
  <si>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</si>
  <si>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</si>
  <si>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</si>
  <si>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</si>
  <si>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</si>
  <si>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</si>
  <si>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</si>
  <si>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</si>
  <si>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</si>
  <si>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</si>
  <si>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</si>
  <si>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</si>
  <si>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</si>
  <si>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</si>
  <si>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</si>
  <si>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</si>
  <si>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</si>
  <si>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</si>
  <si>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</si>
  <si>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</si>
  <si>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</si>
  <si>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</si>
  <si>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</si>
  <si>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</si>
  <si>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</si>
  <si>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</si>
  <si>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</si>
  <si>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</si>
  <si>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</si>
  <si>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</si>
  <si>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</si>
  <si>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</si>
  <si>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</si>
  <si>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</si>
  <si>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</si>
  <si>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</si>
  <si>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</si>
  <si>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</si>
  <si>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</si>
  <si>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</si>
  <si>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</si>
  <si>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</si>
  <si>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</si>
  <si>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</si>
  <si>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</si>
  <si>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</si>
  <si>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</si>
  <si>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</si>
  <si>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</si>
  <si>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</si>
  <si>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</si>
  <si>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</si>
  <si>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</si>
  <si>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</si>
  <si>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</si>
  <si>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</si>
  <si>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</si>
  <si>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</si>
  <si>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</si>
  <si>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</si>
  <si>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</si>
  <si>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</si>
  <si>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</si>
  <si>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</si>
  <si>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</si>
  <si>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</si>
  <si>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</si>
  <si>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</si>
  <si>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</si>
  <si>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</si>
  <si>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</si>
  <si>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</si>
  <si>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</si>
  <si>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</si>
  <si>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</si>
  <si>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</si>
  <si>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</si>
  <si>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</si>
  <si>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</si>
  <si>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</si>
  <si>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</si>
  <si>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</si>
  <si>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</si>
  <si>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</si>
  <si>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</si>
  <si>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</si>
  <si>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</si>
  <si>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</si>
  <si>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</si>
  <si>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</si>
  <si>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</si>
  <si>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</si>
  <si>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</si>
  <si>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</si>
  <si>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</si>
  <si>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</si>
  <si>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</si>
  <si>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</si>
  <si>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</si>
  <si>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</si>
  <si>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</si>
  <si>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</si>
  <si>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</si>
  <si>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</si>
  <si>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</si>
  <si>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</si>
  <si>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</si>
  <si>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</si>
  <si>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</si>
  <si>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</si>
  <si>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</si>
  <si>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</si>
  <si>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</si>
  <si>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</si>
  <si>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</si>
  <si>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</si>
  <si>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</si>
  <si>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</si>
  <si>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</si>
  <si>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</si>
  <si>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</si>
  <si>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</si>
  <si>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</si>
  <si>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</si>
  <si>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</si>
  <si>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</si>
  <si>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</si>
  <si>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</si>
  <si>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</si>
  <si>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</si>
  <si>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</si>
  <si>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</si>
  <si>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</si>
  <si>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</si>
  <si>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</si>
  <si>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</si>
  <si>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</si>
  <si>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</si>
  <si>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</si>
  <si>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</si>
  <si>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</si>
  <si>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</si>
  <si>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</si>
  <si>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</si>
  <si>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</si>
  <si>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</si>
  <si>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</si>
  <si>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</si>
  <si>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</si>
  <si>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</si>
  <si>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</si>
  <si>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</si>
  <si>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</si>
  <si>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</si>
  <si>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</si>
  <si>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</si>
  <si>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</si>
  <si>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</si>
  <si>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</si>
  <si>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</si>
  <si>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</si>
  <si>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</si>
  <si>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</si>
  <si>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</si>
  <si>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</si>
  <si>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</si>
  <si>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</si>
  <si>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</si>
  <si>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</si>
  <si>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</si>
  <si>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</si>
  <si>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</si>
  <si>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</si>
  <si>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</si>
  <si>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</si>
  <si>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</si>
  <si>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</si>
  <si>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</si>
  <si>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</si>
  <si>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</si>
  <si>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</si>
  <si>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</si>
  <si>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</si>
  <si>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</si>
  <si>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</si>
  <si>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</si>
  <si>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</si>
  <si>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</si>
  <si>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</si>
  <si>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</si>
  <si>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</si>
  <si>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</si>
  <si>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</si>
  <si>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</si>
  <si>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</si>
  <si>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</si>
  <si>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</si>
  <si>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</si>
  <si>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</si>
  <si>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</si>
  <si>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</si>
  <si>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</si>
  <si>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</si>
  <si>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</si>
  <si>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</si>
  <si>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</si>
  <si>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</si>
  <si>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</si>
  <si>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</si>
  <si>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</si>
  <si>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</si>
  <si>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</si>
  <si>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</si>
  <si>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</si>
  <si>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</si>
  <si>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</si>
  <si>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</si>
  <si>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</si>
  <si>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</si>
  <si>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</si>
  <si>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</si>
  <si>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</si>
  <si>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</si>
  <si>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</si>
  <si>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</si>
  <si>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</si>
  <si>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</si>
  <si>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</si>
  <si>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</si>
  <si>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</si>
  <si>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</si>
  <si>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</si>
  <si>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</si>
  <si>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</si>
  <si>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</si>
  <si>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</si>
  <si>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</si>
  <si>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</si>
  <si>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</si>
  <si>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</si>
  <si>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</si>
  <si>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</si>
  <si>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</si>
  <si>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</si>
  <si>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</si>
  <si>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</si>
  <si>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</si>
  <si>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</si>
  <si>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</si>
  <si>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</si>
  <si>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</si>
  <si>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</si>
  <si>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</si>
  <si>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</si>
  <si>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</si>
  <si>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</si>
  <si>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</si>
  <si>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</si>
  <si>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</si>
  <si>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</si>
  <si>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</si>
  <si>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</si>
  <si>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</si>
  <si>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</si>
  <si>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</si>
  <si>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</si>
  <si>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</si>
  <si>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</si>
  <si>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</si>
  <si>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</si>
  <si>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</si>
  <si>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</si>
  <si>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</si>
  <si>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</si>
  <si>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</si>
  <si>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</si>
  <si>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</si>
  <si>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</si>
  <si>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</si>
  <si>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</si>
  <si>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</si>
  <si>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</si>
  <si>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</si>
  <si>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</si>
  <si>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</si>
  <si>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</si>
  <si>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</si>
  <si>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</si>
  <si>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</si>
  <si>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</si>
  <si>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</si>
  <si>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</si>
  <si>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</si>
  <si>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</si>
  <si>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</si>
  <si>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</si>
  <si>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</si>
  <si>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</si>
  <si>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</si>
  <si>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</si>
  <si>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</si>
  <si>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</si>
  <si>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</si>
  <si>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</si>
  <si>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</si>
  <si>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</si>
  <si>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</si>
  <si>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</si>
  <si>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</si>
  <si>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</si>
  <si>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</si>
  <si>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</si>
  <si>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</si>
  <si>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</si>
  <si>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</si>
  <si>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</si>
  <si>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</si>
  <si>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</si>
  <si>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</si>
  <si>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</si>
  <si>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</si>
  <si>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</si>
  <si>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</si>
  <si>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</si>
  <si>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</si>
  <si>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</si>
  <si>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</si>
  <si>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</si>
  <si>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</si>
  <si>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</si>
  <si>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</si>
  <si>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</si>
  <si>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</si>
  <si>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</si>
  <si>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</si>
  <si>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</si>
  <si>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</si>
  <si>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</si>
  <si>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</si>
  <si>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</si>
  <si>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</si>
  <si>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</si>
  <si>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</si>
  <si>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</si>
  <si>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</si>
  <si>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</si>
  <si>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</si>
  <si>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</si>
  <si>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</si>
  <si>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</si>
  <si>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</si>
  <si>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</si>
  <si>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</si>
  <si>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</si>
  <si>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</si>
  <si>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</si>
  <si>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</si>
  <si>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</si>
  <si>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</si>
  <si>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</si>
  <si>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</si>
  <si>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</si>
  <si>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</si>
  <si>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</si>
  <si>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</si>
  <si>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</si>
  <si>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</si>
  <si>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</si>
  <si>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</si>
  <si>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</si>
  <si>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</si>
  <si>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</si>
  <si>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</si>
  <si>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</si>
  <si>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</si>
  <si>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</si>
  <si>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</si>
  <si>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</si>
  <si>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</si>
  <si>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</si>
  <si>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</si>
  <si>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</si>
  <si>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</si>
  <si>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</si>
  <si>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</si>
  <si>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</si>
  <si>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</si>
  <si>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</si>
  <si>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</si>
  <si>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</si>
  <si>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</si>
  <si>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</si>
  <si>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</si>
  <si>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</si>
  <si>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</si>
  <si>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</si>
  <si>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</si>
  <si>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</si>
  <si>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</si>
  <si>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</si>
  <si>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</si>
  <si>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</si>
  <si>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</si>
  <si>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</si>
  <si>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</si>
  <si>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</si>
  <si>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</si>
  <si>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</si>
  <si>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</si>
  <si>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</si>
  <si>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</si>
  <si>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</si>
  <si>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</si>
  <si>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</si>
  <si>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</si>
  <si>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</si>
  <si>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</si>
  <si>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</si>
  <si>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</si>
  <si>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</si>
  <si>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</si>
  <si>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</si>
  <si>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</si>
  <si>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</si>
  <si>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</si>
  <si>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</si>
  <si>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</si>
  <si>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</si>
  <si>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</si>
  <si>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</si>
  <si>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</si>
  <si>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</si>
  <si>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</si>
  <si>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</si>
  <si>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</si>
  <si>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</si>
  <si>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</si>
  <si>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</si>
  <si>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</si>
  <si>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</si>
  <si>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</si>
  <si>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</si>
  <si>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</si>
  <si>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</si>
  <si>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</si>
  <si>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</si>
  <si>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</si>
  <si>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</si>
  <si>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</si>
  <si>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</si>
  <si>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</si>
  <si>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</si>
  <si>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</si>
  <si>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</si>
  <si>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</si>
  <si>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</si>
  <si>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</si>
  <si>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</si>
  <si>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</si>
  <si>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</si>
  <si>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</si>
  <si>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</si>
  <si>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</si>
  <si>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</si>
  <si>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</si>
  <si>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</si>
  <si>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</si>
  <si>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</si>
  <si>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</si>
  <si>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</si>
  <si>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</si>
  <si>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</si>
  <si>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</si>
  <si>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</si>
  <si>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</si>
  <si>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</si>
  <si>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</si>
  <si>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</si>
  <si>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</si>
  <si>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</si>
  <si>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</si>
  <si>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</si>
  <si>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</si>
  <si>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</si>
  <si>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</si>
  <si>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</si>
  <si>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</si>
  <si>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</si>
  <si>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</si>
  <si>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</si>
  <si>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</si>
  <si>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</si>
  <si>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</si>
  <si>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</si>
  <si>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</si>
  <si>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</si>
  <si>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</si>
  <si>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</si>
  <si>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</si>
  <si>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</si>
  <si>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</si>
  <si>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</si>
  <si>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</si>
  <si>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</si>
  <si>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</si>
  <si>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</si>
  <si>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</si>
  <si>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</si>
  <si>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</si>
  <si>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</si>
  <si>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</si>
  <si>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</si>
  <si>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</si>
  <si>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</si>
  <si>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</si>
  <si>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</si>
  <si>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</si>
  <si>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</si>
  <si>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</si>
  <si>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</si>
  <si>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</si>
  <si>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</si>
  <si>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</si>
  <si>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</si>
  <si>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</si>
  <si>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</si>
  <si>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</si>
  <si>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</si>
  <si>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</si>
  <si>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</si>
  <si>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</si>
  <si>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</si>
  <si>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</si>
  <si>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</si>
  <si>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</si>
  <si>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</si>
  <si>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</si>
  <si>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</si>
  <si>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</si>
  <si>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</si>
  <si>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</si>
  <si>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</si>
  <si>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</si>
  <si>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</si>
  <si>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</si>
  <si>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</si>
  <si>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</si>
  <si>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</si>
  <si>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</si>
  <si>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</si>
  <si>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</si>
  <si>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</si>
  <si>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</si>
  <si>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</si>
  <si>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</si>
  <si>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</si>
  <si>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</si>
  <si>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</si>
  <si>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</si>
  <si>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</si>
  <si>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</si>
  <si>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</si>
  <si>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</si>
  <si>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</si>
  <si>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</si>
  <si>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</si>
  <si>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</si>
  <si>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</si>
  <si>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</si>
  <si>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</si>
  <si>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</si>
  <si>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</si>
  <si>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</si>
  <si>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</si>
  <si>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</si>
  <si>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</si>
  <si>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</si>
  <si>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</si>
  <si>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</si>
  <si>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</si>
  <si>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</si>
  <si>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</si>
  <si>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</si>
  <si>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</si>
  <si>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</si>
  <si>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</si>
  <si>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</si>
  <si>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</si>
  <si>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</si>
  <si>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</si>
  <si>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</si>
  <si>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</si>
  <si>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</si>
  <si>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</si>
  <si>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</si>
  <si>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</si>
  <si>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</si>
  <si>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</si>
  <si>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</si>
  <si>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</si>
  <si>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</si>
  <si>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</si>
  <si>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</si>
  <si>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</si>
  <si>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</si>
  <si>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</si>
  <si>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</si>
  <si>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</si>
  <si>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</si>
  <si>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</si>
  <si>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</si>
  <si>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</si>
  <si>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</si>
  <si>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</si>
  <si>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</si>
  <si>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</si>
  <si>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</si>
  <si>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</si>
  <si>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</si>
  <si>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</si>
  <si>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</si>
  <si>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</si>
  <si>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</si>
  <si>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</si>
  <si>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</si>
  <si>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</si>
  <si>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</si>
  <si>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</si>
  <si>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</si>
  <si>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</si>
  <si>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</si>
  <si>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</si>
  <si>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</si>
  <si>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</si>
  <si>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</si>
  <si>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</si>
  <si>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</si>
  <si>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</si>
  <si>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</si>
  <si>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</si>
  <si>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</si>
  <si>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</si>
  <si>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</si>
  <si>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</si>
  <si>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</si>
  <si>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</si>
  <si>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</si>
  <si>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</si>
  <si>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</si>
  <si>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</si>
  <si>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</si>
  <si>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</si>
  <si>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</si>
  <si>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</si>
  <si>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</si>
  <si>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</si>
  <si>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</si>
  <si>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</si>
  <si>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</si>
  <si>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</si>
  <si>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</si>
  <si>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</si>
  <si>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</si>
  <si>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</si>
  <si>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</si>
  <si>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</si>
  <si>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</si>
  <si>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</si>
  <si>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</si>
  <si>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</si>
  <si>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</si>
  <si>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</si>
  <si>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</si>
  <si>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</si>
  <si>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</si>
  <si>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</si>
  <si>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</si>
  <si>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</si>
  <si>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</si>
  <si>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</si>
  <si>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</si>
  <si>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</si>
  <si>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</si>
  <si>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</si>
  <si>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</si>
  <si>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</si>
  <si>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</si>
  <si>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</si>
  <si>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</si>
  <si>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</si>
  <si>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</si>
  <si>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</si>
  <si>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</si>
  <si>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</si>
  <si>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</si>
  <si>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</si>
  <si>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</si>
  <si>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</si>
  <si>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</si>
  <si>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</si>
  <si>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</si>
  <si>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</si>
  <si>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</si>
  <si>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</si>
  <si>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</si>
  <si>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</si>
  <si>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</si>
  <si>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</si>
  <si>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</si>
  <si>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</si>
  <si>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</si>
  <si>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</si>
  <si>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</si>
  <si>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</si>
  <si>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</si>
  <si>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</si>
  <si>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</si>
  <si>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</si>
  <si>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</si>
  <si>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</si>
  <si>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</si>
  <si>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</si>
  <si>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</si>
  <si>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</si>
  <si>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</si>
  <si>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</si>
  <si>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</si>
  <si>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</si>
  <si>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</si>
  <si>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</si>
  <si>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</si>
  <si>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</si>
  <si>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</si>
  <si>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</si>
  <si>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</si>
  <si>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</si>
  <si>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</si>
  <si>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</si>
  <si>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</si>
  <si>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</si>
  <si>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</si>
  <si>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</si>
  <si>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</si>
  <si>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</si>
  <si>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</si>
  <si>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</si>
  <si>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</si>
  <si>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</si>
  <si>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</si>
  <si>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</si>
  <si>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</si>
  <si>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</si>
  <si>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</si>
  <si>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</si>
  <si>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</si>
  <si>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</si>
  <si>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</si>
  <si>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</si>
  <si>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</si>
  <si>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</si>
  <si>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</si>
  <si>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</si>
  <si>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</si>
  <si>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</si>
  <si>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</si>
  <si>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</si>
  <si>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</si>
  <si>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</si>
  <si>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</si>
  <si>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</si>
  <si>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</si>
  <si>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</si>
  <si>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</si>
  <si>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</si>
  <si>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</si>
  <si>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</si>
  <si>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</si>
  <si>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</si>
  <si>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</si>
  <si>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</si>
  <si>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</si>
  <si>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</si>
  <si>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</si>
  <si>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</si>
  <si>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</si>
  <si>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</si>
  <si>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</si>
  <si>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</si>
  <si>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</si>
  <si>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</si>
  <si>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</si>
  <si>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</si>
  <si>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</si>
  <si>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</si>
  <si>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</si>
  <si>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</si>
  <si>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</si>
  <si>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</si>
  <si>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</si>
  <si>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</si>
  <si>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</si>
  <si>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</si>
  <si>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</si>
  <si>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</si>
  <si>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</si>
  <si>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</si>
  <si>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</si>
  <si>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</si>
  <si>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</si>
  <si>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</si>
  <si>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</si>
  <si>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</si>
  <si>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</si>
  <si>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</si>
  <si>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</si>
  <si>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</si>
  <si>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</si>
  <si>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</si>
  <si>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</si>
  <si>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</si>
  <si>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</si>
  <si>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</si>
  <si>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</si>
  <si>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</si>
  <si>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</si>
  <si>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</si>
  <si>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</si>
  <si>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</si>
  <si>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</si>
  <si>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</si>
  <si>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</si>
  <si>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</si>
  <si>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</si>
  <si>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</si>
  <si>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</si>
  <si>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</si>
  <si>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</si>
  <si>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</si>
  <si>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</si>
  <si>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</si>
  <si>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</si>
  <si>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</si>
  <si>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</si>
  <si>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</si>
  <si>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</si>
  <si>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</si>
  <si>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</si>
  <si>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</si>
  <si>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</si>
  <si>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</si>
  <si>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</si>
  <si>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</si>
  <si>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</si>
  <si>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</si>
  <si>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</si>
  <si>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</si>
  <si>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</si>
  <si>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</si>
  <si>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</si>
  <si>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</si>
  <si>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</si>
  <si>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</si>
  <si>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</si>
  <si>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</si>
  <si>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</si>
  <si>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</si>
  <si>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</si>
  <si>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</si>
  <si>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</si>
  <si>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</si>
  <si>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</si>
  <si>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</si>
  <si>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</si>
  <si>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</si>
  <si>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</si>
  <si>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</si>
  <si>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</si>
  <si>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</si>
  <si>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</si>
  <si>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</si>
  <si>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</si>
  <si>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</si>
  <si>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</si>
  <si>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</si>
  <si>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</si>
  <si>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</si>
  <si>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</si>
  <si>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</si>
  <si>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</si>
  <si>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</si>
  <si>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</si>
  <si>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</si>
  <si>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</si>
  <si>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</si>
  <si>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</si>
  <si>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</si>
  <si>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</si>
  <si>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</si>
  <si>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</si>
  <si>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</si>
  <si>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</si>
  <si>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</si>
  <si>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</si>
  <si>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</si>
  <si>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</si>
  <si>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</si>
  <si>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</si>
  <si>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</si>
  <si>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</si>
  <si>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</si>
  <si>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</si>
  <si>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</si>
  <si>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</si>
  <si>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</si>
  <si>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</si>
  <si>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</si>
  <si>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</si>
  <si>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</si>
  <si>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</si>
  <si>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</si>
  <si>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</si>
  <si>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</si>
  <si>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</si>
  <si>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</si>
  <si>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</si>
  <si>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</si>
  <si>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</si>
  <si>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</si>
  <si>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</si>
  <si>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</si>
  <si>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</si>
  <si>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</si>
  <si>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</si>
  <si>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</si>
  <si>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</si>
  <si>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</si>
  <si>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</si>
  <si>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</si>
  <si>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</si>
  <si>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</si>
  <si>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</si>
  <si>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</si>
  <si>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</si>
  <si>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</si>
  <si>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</si>
  <si>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</si>
  <si>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</si>
  <si>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</si>
  <si>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</si>
  <si>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</si>
  <si>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</si>
  <si>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</si>
  <si>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</si>
  <si>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</si>
  <si>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</si>
  <si>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</si>
  <si>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</si>
  <si>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</si>
  <si>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</si>
  <si>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</si>
  <si>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</si>
  <si>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</si>
  <si>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</si>
  <si>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</si>
  <si>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</si>
  <si>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</si>
  <si>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</si>
  <si>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</si>
  <si>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</si>
  <si>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</si>
  <si>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</si>
  <si>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</si>
  <si>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</si>
  <si>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</si>
  <si>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</si>
  <si>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</si>
  <si>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</si>
  <si>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</si>
  <si>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</si>
  <si>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</si>
  <si>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</si>
  <si>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</si>
  <si>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</si>
  <si>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</si>
  <si>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</si>
  <si>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</si>
  <si>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</si>
  <si>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</si>
  <si>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</si>
  <si>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</si>
  <si>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</si>
  <si>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</si>
  <si>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</si>
  <si>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</si>
  <si>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</si>
  <si>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</si>
  <si>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</si>
  <si>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</si>
  <si>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</si>
  <si>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</si>
  <si>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</si>
  <si>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</si>
  <si>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</si>
  <si>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</si>
  <si>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</si>
  <si>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</si>
  <si>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</si>
  <si>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</si>
  <si>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</si>
  <si>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</si>
  <si>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</si>
  <si>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</si>
  <si>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</si>
  <si>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</si>
  <si>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</si>
  <si>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</si>
  <si>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</si>
  <si>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</si>
  <si>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</si>
  <si>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</si>
  <si>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</si>
  <si>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</si>
  <si>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</si>
  <si>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</si>
  <si>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</si>
  <si>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</si>
  <si>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</si>
  <si>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</si>
  <si>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</si>
  <si>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</si>
  <si>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</si>
  <si>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</si>
  <si>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</si>
  <si>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</si>
  <si>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</si>
  <si>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</si>
  <si>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</si>
  <si>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</si>
  <si>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</si>
  <si>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</si>
  <si>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</si>
  <si>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</si>
  <si>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</si>
  <si>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</si>
  <si>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</si>
  <si>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</si>
  <si>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</si>
  <si>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</si>
  <si>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</si>
  <si>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</si>
  <si>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</si>
  <si>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</si>
  <si>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</si>
  <si>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</si>
  <si>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</si>
  <si>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</si>
  <si>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</si>
  <si>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</si>
  <si>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</si>
  <si>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</si>
  <si>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</si>
  <si>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</si>
  <si>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</si>
  <si>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</si>
  <si>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</si>
  <si>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</si>
  <si>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</si>
  <si>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</si>
  <si>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</si>
  <si>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</si>
  <si>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</si>
  <si>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</si>
  <si>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</si>
  <si>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</si>
  <si>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</si>
  <si>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</si>
  <si>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</si>
  <si>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</si>
  <si>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</si>
  <si>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</si>
  <si>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</si>
  <si>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</si>
  <si>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</si>
  <si>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</si>
  <si>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</si>
  <si>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</si>
  <si>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</si>
  <si>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</si>
  <si>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</si>
  <si>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</si>
  <si>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</si>
  <si>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</si>
  <si>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</si>
  <si>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</si>
  <si>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</si>
  <si>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</si>
  <si>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</si>
  <si>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</si>
  <si>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</si>
  <si>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</si>
  <si>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</si>
  <si>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</si>
  <si>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</si>
  <si>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</si>
  <si>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</si>
  <si>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</si>
  <si>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</si>
  <si>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</si>
  <si>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</si>
  <si>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</si>
  <si>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</si>
  <si>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</si>
  <si>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</si>
  <si>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</si>
  <si>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</si>
  <si>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</si>
  <si>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</si>
  <si>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</si>
  <si>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</si>
  <si>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</si>
  <si>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</si>
  <si>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</si>
  <si>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</si>
  <si>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</si>
  <si>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</si>
  <si>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</si>
  <si>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</si>
  <si>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</si>
  <si>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</si>
  <si>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</si>
  <si>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</si>
  <si>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</si>
  <si>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</si>
  <si>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</si>
  <si>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</si>
  <si>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</si>
  <si>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</si>
  <si>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</si>
  <si>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</si>
  <si>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</si>
  <si>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</si>
  <si>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</si>
  <si>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</si>
  <si>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</si>
  <si>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</si>
  <si>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</si>
  <si>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</si>
  <si>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</si>
  <si>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</si>
  <si>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</si>
  <si>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</si>
  <si>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</si>
  <si>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</si>
  <si>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</si>
  <si>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</si>
  <si>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</si>
  <si>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</si>
  <si>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</si>
  <si>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</si>
  <si>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</si>
  <si>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</si>
  <si>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</si>
  <si>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</si>
  <si>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</si>
  <si>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</si>
  <si>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</si>
  <si>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</si>
  <si>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</si>
  <si>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</si>
  <si>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</si>
  <si>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</si>
  <si>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</si>
  <si>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</si>
  <si>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</si>
  <si>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</si>
  <si>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</si>
  <si>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</si>
  <si>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</si>
  <si>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</si>
  <si>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</si>
  <si>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</si>
  <si>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</si>
  <si>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</si>
  <si>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</si>
  <si>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</si>
  <si>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</si>
  <si>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</si>
  <si>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</si>
  <si>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</si>
  <si>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</si>
  <si>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</si>
  <si>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</si>
  <si>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</si>
  <si>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</si>
  <si>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</si>
  <si>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</si>
  <si>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</si>
  <si>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</si>
  <si>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</si>
  <si>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</si>
  <si>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</si>
  <si>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</si>
  <si>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</si>
  <si>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</si>
  <si>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</si>
  <si>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</si>
  <si>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</si>
  <si>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</si>
  <si>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</si>
  <si>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</si>
  <si>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</si>
  <si>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</si>
  <si>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</si>
  <si>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</si>
  <si>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</si>
  <si>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</si>
  <si>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</si>
  <si>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</si>
  <si>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</si>
  <si>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</si>
  <si>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</si>
  <si>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</si>
  <si>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</si>
  <si>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</si>
  <si>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</si>
  <si>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</si>
  <si>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</si>
  <si>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</si>
  <si>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</si>
  <si>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</si>
  <si>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</si>
  <si>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</si>
  <si>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</si>
  <si>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</si>
  <si>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</si>
  <si>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</si>
  <si>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</si>
  <si>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</si>
  <si>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</si>
  <si>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</si>
  <si>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</si>
  <si>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</si>
  <si>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</si>
  <si>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</si>
  <si>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</si>
  <si>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</si>
  <si>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</si>
  <si>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</si>
  <si>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</si>
  <si>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</si>
  <si>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</si>
  <si>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</si>
  <si>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</si>
  <si>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</si>
  <si>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</si>
  <si>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</si>
  <si>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</si>
  <si>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</si>
  <si>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</si>
  <si>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</si>
  <si>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</si>
  <si>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</si>
  <si>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</si>
  <si>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</si>
  <si>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</si>
  <si>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</si>
  <si>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</si>
  <si>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</si>
  <si>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</si>
  <si>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</si>
  <si>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</si>
  <si>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</si>
  <si>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</si>
  <si>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</si>
  <si>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</si>
  <si>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</si>
  <si>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</si>
  <si>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</si>
  <si>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</si>
  <si>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</si>
  <si>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</si>
  <si>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</si>
  <si>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</si>
  <si>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</si>
  <si>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</si>
  <si>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</si>
  <si>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</si>
  <si>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</si>
  <si>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</si>
  <si>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</si>
  <si>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</si>
  <si>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</si>
  <si>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</si>
  <si>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</si>
  <si>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</si>
  <si>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</si>
  <si>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</si>
  <si>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</si>
  <si>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</si>
  <si>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</si>
  <si>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</si>
  <si>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</si>
  <si>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</si>
  <si>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</si>
  <si>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</si>
  <si>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</si>
  <si>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</si>
  <si>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</si>
  <si>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</si>
  <si>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</si>
  <si>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</si>
  <si>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</si>
  <si>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</si>
  <si>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</si>
  <si>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</si>
  <si>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</si>
  <si>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</si>
  <si>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</si>
  <si>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</si>
  <si>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</si>
  <si>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</si>
  <si>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</si>
  <si>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</si>
  <si>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</si>
  <si>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</si>
  <si>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</si>
  <si>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</si>
  <si>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</si>
  <si>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</si>
  <si>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</si>
  <si>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</si>
  <si>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</si>
  <si>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</si>
  <si>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</si>
  <si>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</si>
  <si>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</si>
  <si>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</si>
  <si>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</si>
  <si>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</si>
  <si>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</si>
  <si>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</si>
  <si>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</si>
  <si>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</si>
  <si>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</si>
  <si>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</si>
  <si>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</si>
  <si>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</si>
  <si>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</si>
  <si>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</si>
  <si>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</si>
  <si>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</si>
  <si>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</si>
  <si>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</si>
  <si>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</si>
  <si>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</si>
  <si>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</si>
  <si>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</si>
  <si>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</si>
  <si>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</si>
  <si>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</si>
  <si>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</si>
  <si>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</si>
  <si>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</si>
  <si>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</si>
  <si>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</si>
  <si>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</si>
  <si>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</si>
  <si>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</si>
  <si>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</si>
  <si>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</si>
  <si>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</si>
  <si>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</si>
  <si>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</si>
  <si>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</si>
  <si>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</si>
  <si>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</si>
  <si>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</si>
  <si>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</si>
  <si>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</si>
  <si>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</si>
  <si>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</si>
  <si>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</si>
  <si>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</si>
  <si>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</si>
  <si>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</si>
  <si>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</si>
  <si>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</si>
  <si>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</si>
  <si>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</si>
  <si>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</si>
  <si>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</si>
  <si>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</si>
  <si>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</si>
  <si>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</si>
  <si>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</si>
  <si>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</si>
  <si>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</si>
  <si>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</si>
  <si>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</si>
  <si>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</si>
  <si>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</si>
  <si>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</si>
  <si>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</si>
  <si>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</si>
  <si>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</si>
  <si>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</si>
  <si>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</si>
  <si>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</si>
  <si>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</si>
  <si>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</si>
  <si>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</si>
  <si>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</si>
  <si>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</si>
  <si>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</si>
  <si>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</si>
  <si>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</si>
  <si>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</si>
  <si>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</si>
  <si>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</si>
  <si>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</si>
  <si>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</si>
  <si>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</si>
  <si>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</si>
  <si>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</si>
  <si>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</si>
  <si>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</si>
  <si>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</si>
  <si>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</si>
  <si>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</si>
  <si>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</si>
  <si>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</si>
  <si>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</si>
  <si>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</si>
  <si>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</si>
  <si>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</si>
  <si>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</si>
  <si>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</si>
  <si>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</si>
  <si>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</si>
  <si>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</si>
  <si>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</si>
  <si>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</si>
  <si>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</si>
  <si>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</si>
  <si>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</si>
  <si>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</si>
  <si>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</si>
  <si>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</si>
  <si>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</si>
  <si>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</si>
  <si>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</si>
  <si>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</si>
  <si>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</si>
  <si>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</si>
  <si>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</si>
  <si>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</si>
  <si>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</si>
  <si>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</si>
  <si>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</si>
  <si>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</si>
  <si>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</si>
  <si>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</si>
  <si>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</si>
  <si>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</si>
  <si>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</si>
  <si>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</si>
  <si>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</si>
  <si>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</si>
  <si>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</si>
  <si>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</si>
  <si>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</si>
  <si>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</si>
  <si>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</si>
  <si>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</si>
  <si>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</si>
  <si>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</si>
  <si>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</si>
  <si>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</si>
  <si>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</si>
  <si>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</si>
  <si>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</si>
  <si>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</si>
  <si>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</si>
  <si>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</si>
  <si>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</si>
  <si>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</si>
  <si>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</si>
  <si>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</si>
  <si>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</si>
  <si>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</si>
  <si>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</si>
  <si>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</si>
  <si>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</si>
  <si>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</si>
  <si>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</si>
  <si>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</si>
  <si>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</si>
  <si>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</si>
  <si>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</si>
  <si>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</si>
  <si>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</si>
  <si>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</si>
  <si>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</si>
  <si>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</si>
  <si>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</si>
  <si>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</si>
  <si>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</si>
  <si>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</si>
  <si>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</si>
  <si>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</si>
  <si>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</si>
  <si>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</si>
  <si>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</si>
  <si>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</si>
  <si>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</si>
  <si>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</si>
  <si>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</si>
  <si>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</si>
  <si>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</si>
  <si>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</si>
  <si>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</si>
  <si>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</si>
  <si>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</si>
  <si>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</si>
  <si>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</si>
  <si>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</si>
  <si>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</si>
  <si>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</si>
  <si>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</si>
  <si>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</si>
  <si>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</si>
  <si>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</si>
  <si>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</si>
  <si>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</si>
  <si>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</si>
  <si>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</si>
  <si>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</si>
  <si>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</si>
  <si>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</si>
  <si>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</si>
  <si>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</si>
  <si>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</si>
  <si>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</si>
  <si>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</si>
  <si>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</si>
  <si>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</si>
  <si>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</si>
  <si>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</si>
  <si>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</si>
  <si>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</si>
  <si>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</si>
  <si>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</si>
  <si>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</si>
  <si>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</si>
  <si>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</si>
  <si>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</si>
  <si>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</si>
  <si>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</si>
  <si>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</si>
  <si>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</si>
  <si>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</si>
  <si>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</si>
  <si>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</si>
  <si>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</si>
  <si>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</si>
  <si>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</si>
  <si>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</si>
  <si>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</si>
  <si>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</si>
  <si>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</si>
  <si>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</si>
  <si>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</si>
  <si>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</si>
  <si>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</si>
  <si>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</si>
  <si>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</si>
  <si>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</si>
  <si>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</si>
  <si>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</si>
  <si>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</si>
  <si>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</si>
  <si>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</si>
  <si>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</si>
  <si>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</si>
  <si>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</si>
  <si>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</si>
  <si>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</si>
  <si>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</si>
  <si>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</si>
  <si>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</si>
  <si>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</si>
  <si>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</si>
  <si>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</si>
  <si>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</si>
  <si>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</si>
  <si>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</si>
  <si>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</si>
  <si>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</si>
  <si>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</si>
  <si>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</si>
  <si>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</si>
  <si>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</si>
  <si>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</si>
  <si>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</si>
  <si>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</si>
  <si>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</si>
  <si>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</si>
  <si>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</si>
  <si>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</si>
  <si>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</si>
  <si>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</si>
  <si>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</si>
  <si>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</si>
  <si>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</si>
  <si>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</si>
  <si>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</si>
  <si>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</si>
  <si>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</si>
  <si>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</si>
  <si>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</si>
  <si>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</si>
  <si>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</si>
  <si>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</si>
  <si>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</si>
  <si>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</si>
  <si>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</si>
  <si>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</si>
  <si>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</si>
  <si>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</si>
  <si>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</si>
  <si>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</si>
  <si>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</si>
  <si>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</si>
  <si>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</si>
  <si>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</si>
  <si>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</si>
  <si>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</si>
  <si>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</si>
  <si>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</si>
  <si>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</si>
  <si>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</si>
  <si>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</si>
  <si>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</si>
  <si>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</si>
  <si>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</si>
  <si>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</si>
  <si>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</si>
  <si>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</si>
  <si>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</si>
  <si>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</si>
  <si>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</si>
  <si>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</si>
  <si>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</si>
  <si>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</si>
  <si>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</si>
  <si>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</si>
  <si>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</si>
  <si>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</si>
  <si>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</si>
  <si>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</si>
  <si>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</si>
  <si>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</si>
  <si>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</si>
  <si>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</si>
  <si>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</si>
  <si>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</si>
  <si>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</si>
  <si>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</si>
  <si>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</si>
  <si>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</si>
  <si>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</si>
  <si>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</si>
  <si>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</si>
  <si>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</si>
  <si>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</si>
  <si>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</si>
  <si>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</si>
  <si>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</si>
  <si>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</si>
  <si>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</si>
  <si>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</si>
  <si>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</si>
  <si>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</si>
  <si>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</si>
  <si>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</si>
  <si>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</si>
  <si>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</si>
  <si>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</si>
  <si>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</si>
  <si>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</si>
  <si>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</si>
  <si>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</si>
  <si>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</si>
  <si>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</si>
  <si>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</si>
  <si>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</si>
  <si>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</si>
  <si>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</si>
  <si>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</si>
  <si>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</si>
  <si>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</si>
  <si>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</si>
  <si>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</si>
  <si>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</si>
  <si>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</si>
  <si>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</si>
  <si>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</si>
  <si>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</si>
  <si>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</si>
  <si>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</si>
  <si>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</si>
  <si>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</si>
  <si>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</si>
  <si>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</si>
  <si>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</si>
  <si>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</si>
  <si>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</si>
  <si>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</si>
  <si>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</si>
  <si>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</si>
  <si>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</si>
  <si>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</si>
  <si>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</si>
  <si>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</si>
  <si>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</si>
  <si>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</si>
  <si>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</si>
  <si>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</si>
  <si>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</si>
  <si>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</si>
  <si>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</si>
  <si>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</si>
  <si>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</si>
  <si>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</si>
  <si>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</si>
  <si>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</si>
  <si>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</si>
  <si>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</si>
  <si>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</si>
  <si>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</si>
  <si>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</si>
  <si>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</si>
  <si>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</si>
  <si>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</si>
  <si>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</si>
  <si>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</si>
  <si>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</si>
  <si>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</si>
  <si>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</si>
  <si>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</si>
  <si>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</si>
  <si>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</si>
  <si>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</si>
  <si>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</si>
  <si>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</si>
  <si>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</si>
  <si>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</si>
  <si>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</si>
  <si>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</si>
  <si>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</si>
  <si>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</si>
  <si>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</si>
  <si>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</si>
  <si>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</si>
  <si>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</si>
  <si>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</si>
  <si>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</si>
  <si>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</si>
  <si>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</si>
  <si>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</si>
  <si>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</si>
  <si>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</si>
  <si>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</si>
  <si>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</si>
  <si>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</si>
  <si>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</si>
  <si>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</si>
  <si>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</si>
  <si>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</si>
  <si>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</si>
  <si>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</si>
  <si>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</si>
  <si>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</si>
  <si>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</si>
  <si>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</si>
  <si>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</si>
  <si>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</si>
  <si>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</si>
  <si>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</si>
  <si>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</si>
  <si>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</si>
  <si>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</si>
  <si>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</si>
  <si>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</si>
  <si>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</si>
  <si>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</si>
  <si>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</si>
  <si>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</si>
  <si>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</si>
  <si>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</si>
  <si>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</si>
  <si>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</si>
  <si>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</si>
  <si>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</si>
  <si>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</si>
  <si>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</si>
  <si>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</si>
  <si>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</si>
  <si>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</si>
  <si>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</si>
  <si>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</si>
  <si>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</si>
  <si>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</si>
  <si>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</si>
  <si>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</si>
  <si>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</si>
  <si>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</si>
  <si>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</si>
  <si>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</si>
  <si>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</si>
  <si>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</si>
  <si>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</si>
  <si>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</si>
  <si>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</si>
  <si>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</si>
  <si>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</si>
  <si>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</si>
  <si>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</si>
  <si>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</si>
  <si>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</si>
  <si>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</si>
  <si>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</si>
  <si>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</si>
  <si>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</si>
  <si>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</si>
  <si>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</si>
  <si>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</si>
  <si>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</si>
  <si>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</si>
  <si>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</si>
  <si>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</si>
  <si>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</si>
  <si>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</si>
  <si>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</si>
  <si>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</si>
  <si>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</si>
  <si>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</si>
  <si>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</si>
  <si>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</si>
  <si>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</si>
  <si>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</si>
  <si>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</si>
  <si>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</si>
  <si>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</si>
  <si>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</si>
  <si>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</si>
  <si>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</si>
  <si>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</si>
  <si>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</si>
  <si>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</si>
  <si>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</si>
  <si>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</si>
  <si>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</si>
  <si>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</si>
  <si>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</si>
  <si>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</si>
  <si>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</si>
  <si>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</si>
  <si>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</si>
  <si>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</si>
  <si>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</si>
  <si>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</si>
  <si>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</si>
  <si>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</si>
  <si>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</si>
  <si>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</si>
  <si>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</si>
  <si>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</si>
  <si>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</si>
  <si>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</si>
  <si>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</si>
  <si>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</si>
  <si>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</si>
  <si>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</si>
  <si>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</si>
  <si>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</si>
  <si>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</si>
  <si>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</si>
  <si>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</si>
  <si>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</si>
  <si>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</si>
  <si>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</si>
  <si>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</si>
  <si>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</si>
  <si>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</si>
  <si>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</si>
  <si>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</si>
  <si>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</si>
  <si>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</si>
  <si>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</si>
  <si>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</si>
  <si>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</si>
  <si>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</si>
  <si>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</si>
  <si>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</si>
  <si>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</si>
  <si>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</si>
  <si>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</si>
  <si>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</si>
  <si>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</si>
  <si>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</si>
  <si>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</si>
  <si>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</si>
  <si>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</si>
  <si>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</si>
  <si>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</si>
  <si>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</si>
  <si>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</si>
  <si>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</si>
  <si>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</si>
  <si>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</si>
  <si>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</si>
  <si>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</si>
  <si>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</si>
  <si>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</si>
  <si>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</si>
  <si>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</si>
  <si>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</si>
  <si>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</si>
  <si>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</si>
  <si>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</si>
  <si>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</si>
  <si>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</si>
  <si>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</si>
  <si>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</si>
  <si>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</si>
  <si>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</si>
  <si>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</si>
  <si>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</si>
  <si>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</si>
  <si>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</si>
  <si>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</si>
  <si>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</si>
  <si>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</si>
  <si>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</si>
  <si>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</si>
  <si>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</si>
  <si>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</si>
  <si>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</si>
  <si>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</si>
  <si>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</si>
  <si>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</si>
  <si>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</si>
  <si>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</si>
  <si>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</si>
  <si>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</si>
  <si>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</si>
  <si>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</si>
  <si>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</si>
  <si>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</si>
  <si>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</si>
  <si>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</si>
  <si>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</si>
  <si>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</si>
  <si>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</si>
  <si>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</si>
  <si>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</si>
  <si>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</si>
  <si>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</si>
  <si>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</si>
  <si>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</si>
  <si>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</si>
  <si>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</si>
  <si>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</si>
  <si>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</si>
  <si>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</si>
  <si>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</si>
  <si>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</si>
  <si>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</si>
  <si>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</si>
  <si>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</si>
  <si>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</si>
  <si>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</si>
  <si>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</si>
  <si>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</si>
  <si>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</si>
  <si>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</si>
  <si>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</si>
  <si>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</si>
  <si>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</si>
  <si>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</si>
  <si>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</si>
  <si>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</si>
  <si>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</si>
  <si>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</si>
  <si>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</si>
  <si>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</si>
  <si>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</si>
  <si>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</si>
  <si>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</si>
  <si>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</si>
  <si>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</si>
  <si>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</si>
  <si>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</si>
  <si>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</si>
  <si>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</si>
  <si>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</si>
  <si>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</si>
  <si>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</si>
  <si>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</si>
  <si>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</si>
  <si>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</si>
  <si>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</si>
  <si>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</si>
  <si>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</si>
  <si>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</si>
  <si>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</si>
  <si>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</si>
  <si>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</si>
  <si>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</si>
  <si>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</si>
  <si>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</si>
  <si>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</si>
  <si>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</si>
  <si>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</si>
  <si>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</si>
  <si>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</si>
  <si>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</si>
  <si>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</si>
  <si>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</si>
  <si>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</si>
  <si>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</si>
  <si>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</si>
  <si>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</si>
  <si>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</si>
  <si>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</si>
  <si>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</si>
  <si>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</si>
  <si>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</si>
  <si>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</si>
  <si>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</si>
  <si>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</si>
  <si>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</si>
  <si>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</si>
  <si>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</si>
  <si>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</si>
  <si>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</si>
  <si>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</si>
  <si>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</si>
  <si>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</si>
  <si>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</si>
  <si>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</si>
  <si>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</si>
  <si>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</si>
  <si>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</si>
  <si>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</si>
  <si>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</si>
  <si>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</si>
  <si>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</si>
  <si>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</si>
  <si>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</si>
  <si>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</si>
  <si>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</si>
  <si>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</si>
  <si>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</si>
  <si>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</si>
  <si>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</si>
  <si>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</si>
  <si>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</si>
  <si>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</si>
  <si>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</si>
  <si>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</si>
  <si>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</si>
  <si>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</si>
  <si>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</si>
  <si>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</si>
  <si>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</si>
  <si>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</si>
  <si>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</si>
  <si>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</si>
  <si>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</si>
  <si>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</si>
  <si>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</si>
  <si>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</si>
  <si>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</si>
  <si>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</si>
  <si>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</si>
  <si>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</si>
  <si>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</si>
  <si>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</si>
  <si>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</si>
  <si>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</si>
  <si>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</si>
  <si>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</si>
  <si>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</si>
  <si>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</si>
  <si>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</si>
  <si>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</si>
  <si>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</si>
  <si>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</si>
  <si>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</si>
  <si>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</si>
  <si>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</si>
  <si>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</si>
  <si>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</si>
  <si>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</si>
  <si>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</si>
  <si>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</si>
  <si>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</si>
  <si>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</si>
  <si>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</si>
  <si>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</si>
  <si>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</si>
  <si>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</si>
  <si>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</si>
  <si>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</si>
  <si>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</si>
  <si>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</si>
  <si>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</si>
  <si>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</si>
  <si>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</si>
  <si>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</si>
  <si>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</si>
  <si>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</si>
  <si>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</si>
  <si>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</si>
  <si>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</si>
  <si>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</si>
  <si>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</si>
  <si>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</si>
  <si>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</si>
  <si>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</si>
  <si>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</si>
  <si>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</si>
  <si>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</si>
  <si>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</si>
  <si>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</si>
  <si>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</si>
  <si>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</si>
  <si>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</si>
  <si>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</si>
  <si>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</si>
  <si>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</si>
  <si>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</si>
  <si>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</si>
  <si>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</si>
  <si>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</si>
  <si>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</si>
  <si>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</si>
  <si>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</si>
  <si>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</si>
  <si>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</si>
  <si>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</si>
  <si>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</si>
  <si>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</si>
  <si>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</si>
  <si>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</si>
  <si>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</si>
  <si>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</si>
  <si>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</si>
  <si>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</si>
  <si>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</si>
  <si>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</si>
  <si>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</si>
  <si>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</si>
  <si>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</si>
  <si>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</si>
  <si>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</si>
  <si>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</si>
  <si>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</si>
  <si>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</si>
  <si>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</si>
  <si>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</si>
  <si>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</si>
  <si>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</si>
  <si>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</si>
  <si>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</si>
  <si>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</si>
  <si>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</si>
  <si>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</si>
  <si>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</si>
  <si>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</si>
  <si>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</si>
  <si>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</si>
  <si>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</si>
  <si>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</si>
  <si>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</si>
  <si>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</si>
  <si>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</si>
  <si>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</si>
  <si>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</si>
  <si>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</si>
  <si>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</si>
  <si>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</si>
  <si>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</si>
  <si>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</si>
  <si>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</si>
  <si>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</si>
  <si>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</si>
  <si>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</si>
  <si>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</si>
  <si>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</si>
  <si>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</si>
  <si>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</si>
  <si>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</si>
  <si>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</si>
  <si>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</si>
  <si>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</si>
  <si>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</si>
  <si>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</si>
  <si>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</si>
  <si>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</si>
  <si>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</si>
  <si>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</si>
  <si>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</si>
  <si>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</si>
  <si>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</si>
  <si>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</si>
  <si>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</si>
  <si>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</si>
  <si>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</si>
  <si>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</si>
  <si>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</si>
  <si>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</si>
  <si>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</si>
  <si>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</si>
  <si>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</si>
  <si>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</si>
  <si>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</si>
  <si>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</si>
  <si>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</si>
  <si>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</si>
  <si>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</si>
  <si>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</si>
  <si>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</si>
  <si>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</si>
  <si>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</si>
  <si>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</si>
  <si>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</si>
  <si>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</si>
  <si>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</si>
  <si>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</si>
  <si>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</si>
  <si>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</si>
  <si>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</si>
  <si>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</si>
  <si>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</si>
  <si>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</si>
  <si>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</si>
  <si>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</si>
  <si>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</si>
  <si>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</si>
  <si>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</si>
  <si>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</si>
  <si>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</si>
  <si>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</si>
  <si>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</si>
  <si>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</si>
  <si>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</si>
  <si>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</si>
  <si>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</si>
  <si>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</si>
  <si>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</si>
  <si>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</si>
  <si>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</si>
  <si>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</si>
  <si>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</si>
  <si>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</si>
  <si>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</si>
  <si>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</si>
  <si>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</si>
  <si>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</si>
  <si>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</si>
  <si>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</si>
  <si>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</si>
  <si>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</si>
  <si>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</si>
  <si>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</si>
  <si>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</si>
  <si>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</si>
  <si>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</si>
  <si>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</si>
  <si>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</si>
  <si>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</si>
  <si>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</si>
  <si>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</si>
  <si>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</si>
  <si>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</si>
  <si>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</si>
  <si>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</si>
  <si>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</si>
  <si>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</si>
  <si>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</si>
  <si>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</si>
  <si>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</si>
  <si>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</si>
  <si>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</si>
  <si>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</si>
  <si>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</si>
  <si>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</si>
  <si>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</si>
  <si>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</si>
  <si>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</si>
  <si>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</si>
  <si>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</si>
  <si>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</si>
  <si>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</si>
  <si>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</si>
  <si>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</si>
  <si>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</si>
  <si>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</si>
  <si>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</si>
  <si>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</si>
  <si>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</si>
  <si>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</si>
  <si>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</si>
  <si>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</si>
  <si>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</si>
  <si>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</si>
  <si>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</si>
  <si>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</si>
  <si>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</si>
  <si>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</si>
  <si>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</si>
  <si>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</si>
  <si>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</si>
  <si>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</si>
  <si>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</si>
  <si>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</si>
  <si>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</si>
  <si>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</si>
  <si>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</si>
  <si>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</si>
  <si>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</si>
  <si>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</si>
  <si>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</si>
  <si>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</si>
  <si>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</si>
  <si>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</si>
  <si>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</si>
  <si>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</si>
  <si>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</si>
  <si>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</si>
  <si>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</si>
  <si>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</si>
  <si>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</si>
  <si>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</si>
  <si>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</si>
  <si>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</si>
  <si>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</si>
  <si>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</si>
  <si>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</si>
  <si>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</si>
  <si>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</si>
  <si>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</si>
  <si>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</si>
  <si>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</si>
  <si>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</si>
  <si>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</si>
  <si>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</si>
  <si>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</si>
  <si>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</si>
  <si>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</si>
  <si>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</si>
  <si>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</si>
  <si>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</si>
  <si>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</si>
  <si>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</si>
  <si>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</si>
  <si>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</si>
  <si>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</si>
  <si>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</si>
  <si>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</si>
  <si>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</si>
  <si>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</si>
  <si>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</si>
  <si>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</si>
  <si>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</si>
  <si>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</si>
  <si>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</si>
  <si>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</si>
  <si>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</si>
  <si>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</si>
  <si>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</si>
  <si>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</si>
  <si>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</si>
  <si>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</si>
  <si>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</si>
  <si>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</si>
  <si>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</si>
  <si>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</si>
  <si>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</si>
  <si>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</si>
  <si>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</si>
  <si>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</si>
  <si>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</si>
  <si>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</si>
  <si>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</si>
  <si>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</si>
  <si>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</si>
  <si>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</si>
  <si>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</si>
  <si>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</si>
  <si>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</si>
  <si>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</si>
  <si>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</si>
  <si>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</si>
  <si>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</si>
  <si>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</si>
  <si>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</si>
  <si>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</si>
  <si>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</si>
  <si>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</si>
  <si>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</si>
  <si>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</si>
  <si>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</si>
  <si>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</si>
  <si>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</si>
  <si>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</si>
  <si>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</si>
  <si>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</si>
  <si>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</si>
  <si>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</si>
  <si>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</si>
  <si>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</si>
  <si>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</si>
  <si>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</si>
  <si>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</si>
  <si>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</si>
  <si>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</si>
  <si>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</si>
  <si>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</si>
  <si>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</si>
  <si>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</si>
  <si>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</si>
  <si>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</si>
  <si>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</si>
  <si>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</si>
  <si>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</si>
  <si>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</si>
  <si>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</si>
  <si>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</si>
  <si>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</si>
  <si>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</si>
  <si>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</si>
  <si>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</si>
  <si>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</si>
  <si>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</si>
  <si>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</si>
  <si>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</si>
  <si>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</si>
  <si>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</si>
  <si>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</si>
  <si>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</si>
  <si>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</si>
  <si>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</si>
  <si>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</si>
  <si>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</si>
  <si>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</si>
  <si>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</si>
  <si>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</si>
  <si>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</si>
  <si>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</si>
  <si>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</si>
  <si>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</si>
  <si>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</si>
  <si>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</si>
  <si>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</si>
  <si>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</si>
  <si>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</si>
  <si>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</si>
  <si>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</si>
  <si>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</si>
  <si>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</si>
  <si>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</si>
  <si>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</si>
  <si>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</si>
  <si>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</si>
  <si>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</si>
  <si>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</si>
  <si>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</si>
  <si>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</si>
  <si>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</si>
  <si>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</si>
  <si>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</si>
  <si>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</si>
  <si>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</si>
  <si>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</si>
  <si>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</si>
  <si>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</si>
  <si>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</si>
  <si>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</si>
  <si>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</si>
  <si>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</si>
  <si>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</si>
  <si>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</si>
  <si>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</si>
  <si>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</si>
  <si>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</si>
  <si>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</si>
  <si>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</si>
  <si>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</si>
  <si>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</si>
  <si>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</si>
  <si>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</si>
  <si>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</si>
  <si>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</si>
  <si>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</si>
  <si>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</si>
  <si>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</si>
  <si>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</si>
  <si>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</si>
  <si>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</si>
  <si>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</si>
  <si>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</si>
  <si>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</si>
  <si>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</si>
  <si>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</si>
  <si>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</si>
  <si>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</si>
  <si>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</si>
  <si>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</si>
  <si>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</si>
  <si>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</si>
  <si>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</si>
  <si>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</si>
  <si>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</si>
  <si>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</si>
  <si>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</si>
  <si>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</si>
  <si>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</si>
  <si>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</si>
  <si>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</si>
  <si>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</si>
  <si>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</si>
  <si>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</si>
  <si>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</si>
  <si>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</si>
  <si>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</si>
  <si>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</si>
  <si>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</si>
  <si>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</si>
  <si>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</si>
  <si>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</si>
  <si>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</si>
  <si>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</si>
  <si>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</si>
  <si>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</si>
  <si>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</si>
  <si>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</si>
  <si>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</si>
  <si>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</si>
  <si>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</si>
  <si>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</si>
  <si>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</si>
  <si>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</si>
  <si>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</si>
  <si>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</si>
  <si>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</si>
  <si>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</si>
  <si>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</si>
  <si>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</si>
  <si>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</si>
  <si>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</si>
  <si>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</si>
  <si>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</si>
  <si>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</si>
  <si>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</si>
  <si>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</si>
  <si>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</si>
  <si>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</si>
  <si>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</si>
  <si>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</si>
  <si>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</si>
  <si>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</si>
  <si>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</si>
  <si>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</si>
  <si>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</si>
  <si>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</si>
  <si>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</si>
  <si>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</si>
  <si>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</si>
  <si>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</si>
  <si>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</si>
  <si>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</si>
  <si>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</si>
  <si>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</si>
  <si>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</si>
  <si>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</si>
  <si>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</si>
  <si>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</si>
  <si>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</si>
  <si>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</si>
  <si>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</si>
  <si>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</si>
  <si>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</si>
  <si>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</si>
  <si>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</si>
  <si>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</si>
  <si>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</si>
  <si>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</si>
  <si>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</si>
  <si>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</si>
  <si>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</si>
  <si>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</si>
  <si>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</si>
  <si>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</si>
  <si>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</si>
  <si>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</si>
  <si>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</si>
  <si>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</si>
  <si>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</si>
  <si>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</si>
  <si>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</si>
  <si>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</si>
  <si>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</si>
  <si>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</si>
  <si>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</si>
  <si>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</si>
  <si>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</si>
  <si>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</si>
  <si>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</si>
  <si>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</si>
  <si>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</si>
  <si>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</si>
  <si>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</si>
  <si>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</si>
  <si>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</si>
  <si>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</si>
  <si>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</si>
  <si>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</si>
  <si>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</si>
  <si>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</si>
  <si>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</si>
  <si>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</si>
  <si>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</si>
  <si>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</si>
  <si>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</si>
  <si>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</si>
  <si>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</si>
  <si>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</si>
  <si>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</si>
  <si>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</si>
  <si>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</si>
  <si>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</si>
  <si>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</si>
  <si>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</si>
  <si>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</si>
  <si>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</si>
  <si>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</si>
  <si>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</si>
  <si>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</si>
  <si>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</si>
  <si>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</si>
  <si>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</si>
  <si>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</si>
  <si>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</si>
  <si>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</si>
  <si>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</si>
  <si>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</si>
  <si>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</si>
  <si>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</si>
  <si>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</si>
  <si>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</si>
  <si>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</si>
  <si>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</si>
  <si>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</si>
  <si>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</si>
  <si>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</si>
  <si>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</si>
  <si>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</si>
  <si>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</si>
  <si>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</si>
  <si>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</si>
  <si>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</si>
  <si>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</si>
  <si>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</si>
  <si>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</si>
  <si>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</si>
  <si>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</si>
  <si>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</si>
  <si>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</si>
  <si>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</si>
  <si>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</si>
  <si>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</si>
  <si>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</si>
  <si>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</si>
  <si>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</si>
  <si>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</si>
  <si>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</si>
  <si>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</si>
  <si>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</si>
  <si>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</si>
  <si>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</si>
  <si>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</si>
  <si>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</si>
  <si>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</si>
  <si>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</si>
  <si>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</si>
  <si>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</si>
  <si>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</si>
  <si>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</si>
  <si>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</si>
  <si>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</si>
  <si>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</si>
  <si>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</si>
  <si>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</si>
  <si>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</si>
  <si>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</si>
  <si>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</si>
  <si>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</si>
  <si>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</si>
  <si>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</si>
  <si>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</si>
  <si>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</si>
  <si>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</si>
  <si>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</si>
  <si>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</si>
  <si>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</si>
  <si>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</si>
  <si>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</si>
  <si>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</si>
  <si>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</si>
  <si>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</si>
  <si>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</si>
  <si>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</si>
  <si>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</si>
  <si>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</si>
  <si>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</si>
  <si>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</si>
  <si>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</si>
  <si>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</si>
  <si>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</si>
  <si>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</si>
  <si>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</si>
  <si>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</si>
  <si>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</si>
  <si>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</si>
  <si>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</si>
  <si>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</si>
  <si>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</si>
  <si>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</si>
  <si>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</si>
  <si>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</si>
  <si>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</si>
  <si>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</si>
  <si>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</si>
  <si>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</si>
  <si>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</si>
  <si>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</si>
  <si>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</si>
  <si>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</si>
  <si>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</si>
  <si>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</si>
  <si>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</si>
  <si>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</si>
  <si>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</si>
  <si>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</si>
  <si>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</si>
  <si>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</si>
  <si>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</si>
  <si>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</si>
  <si>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</si>
  <si>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</si>
  <si>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</si>
  <si>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</si>
  <si>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</si>
  <si>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</si>
  <si>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</si>
  <si>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</si>
  <si>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</si>
  <si>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</si>
  <si>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</si>
  <si>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</si>
  <si>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</si>
  <si>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</si>
  <si>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</si>
  <si>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</si>
  <si>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</si>
  <si>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</si>
  <si>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</si>
  <si>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</si>
  <si>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</si>
  <si>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</si>
  <si>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</si>
  <si>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</si>
  <si>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</si>
  <si>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</si>
  <si>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</si>
  <si>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</si>
  <si>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</si>
  <si>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</si>
  <si>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</si>
  <si>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</si>
  <si>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</si>
  <si>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</si>
  <si>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</si>
  <si>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</si>
  <si>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</si>
  <si>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</si>
  <si>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</si>
  <si>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</si>
  <si>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</si>
  <si>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</si>
  <si>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</si>
  <si>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</si>
  <si>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</si>
  <si>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</si>
  <si>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</si>
  <si>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</si>
  <si>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</si>
  <si>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</si>
  <si>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</si>
  <si>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</si>
  <si>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</si>
  <si>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</si>
  <si>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</si>
  <si>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</si>
  <si>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</si>
  <si>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</si>
  <si>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</si>
  <si>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</si>
  <si>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</si>
  <si>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</si>
  <si>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</si>
  <si>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</si>
  <si>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</si>
  <si>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</si>
  <si>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</si>
  <si>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</si>
  <si>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</si>
  <si>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</si>
  <si>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</si>
  <si>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</si>
  <si>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</si>
  <si>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</si>
  <si>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</si>
  <si>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</si>
  <si>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</si>
  <si>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</si>
  <si>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</si>
  <si>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</si>
  <si>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</si>
  <si>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</si>
  <si>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</si>
  <si>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</si>
  <si>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</si>
  <si>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</si>
  <si>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</si>
  <si>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</si>
  <si>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</si>
  <si>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</si>
  <si>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</si>
  <si>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</si>
  <si>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</si>
  <si>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</si>
  <si>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</si>
  <si>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</si>
  <si>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</si>
  <si>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</si>
  <si>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</si>
  <si>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</si>
  <si>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</si>
  <si>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</si>
  <si>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</si>
  <si>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</si>
  <si>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</si>
  <si>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</si>
  <si>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</si>
  <si>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</si>
  <si>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</si>
  <si>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</si>
  <si>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</si>
  <si>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</si>
  <si>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</si>
  <si>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</si>
  <si>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</si>
  <si>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</si>
  <si>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</si>
  <si>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</si>
  <si>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</si>
  <si>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</si>
  <si>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</si>
  <si>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</si>
  <si>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</si>
  <si>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</si>
  <si>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</si>
  <si>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</si>
  <si>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</si>
  <si>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</si>
  <si>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</si>
  <si>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</si>
  <si>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</si>
  <si>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</si>
  <si>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</si>
  <si>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</si>
  <si>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</si>
  <si>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</si>
  <si>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</si>
  <si>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</si>
  <si>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</si>
  <si>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</si>
  <si>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</si>
  <si>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</si>
  <si>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</si>
  <si>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</si>
  <si>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</si>
  <si>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</si>
  <si>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</si>
  <si>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</si>
  <si>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</si>
  <si>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</si>
  <si>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</si>
  <si>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</si>
  <si>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</si>
  <si>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</si>
  <si>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</si>
  <si>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</si>
  <si>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</si>
  <si>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</si>
  <si>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</si>
  <si>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</si>
  <si>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</si>
  <si>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</si>
  <si>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</si>
  <si>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</si>
  <si>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</si>
  <si>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</si>
  <si>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</si>
  <si>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</si>
  <si>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</si>
  <si>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</si>
  <si>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</si>
  <si>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</si>
  <si>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</si>
  <si>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</si>
  <si>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</si>
  <si>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</si>
  <si>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</si>
  <si>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</si>
  <si>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</si>
  <si>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</si>
  <si>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</si>
  <si>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</si>
  <si>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</si>
  <si>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</si>
  <si>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</si>
  <si>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</si>
  <si>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</si>
  <si>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</si>
  <si>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</si>
  <si>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</si>
  <si>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</si>
  <si>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</si>
  <si>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</si>
  <si>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</si>
  <si>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</si>
  <si>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</si>
  <si>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</si>
  <si>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</si>
  <si>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</si>
  <si>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</si>
  <si>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</si>
  <si>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</si>
  <si>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</si>
  <si>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</si>
  <si>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</si>
  <si>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</si>
  <si>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</si>
  <si>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</si>
  <si>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</si>
  <si>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</si>
  <si>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</si>
  <si>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</si>
  <si>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</si>
  <si>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</si>
  <si>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</si>
  <si>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</si>
  <si>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</si>
  <si>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</si>
  <si>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</si>
  <si>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</si>
  <si>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</si>
  <si>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</si>
  <si>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</si>
  <si>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</si>
  <si>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</si>
  <si>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</si>
  <si>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</si>
  <si>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</si>
  <si>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</si>
  <si>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</si>
  <si>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</si>
  <si>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</si>
  <si>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</si>
  <si>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</si>
  <si>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</si>
  <si>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</si>
  <si>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</si>
  <si>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</si>
  <si>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</si>
  <si>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</si>
  <si>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</si>
  <si>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</si>
  <si>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</si>
  <si>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</si>
  <si>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</si>
  <si>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</si>
  <si>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</si>
  <si>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</si>
  <si>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</si>
  <si>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</si>
  <si>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</si>
  <si>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</si>
  <si>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</si>
  <si>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</si>
  <si>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</si>
  <si>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</si>
  <si>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</si>
  <si>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</si>
  <si>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</si>
  <si>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</si>
  <si>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</si>
  <si>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</si>
  <si>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</si>
  <si>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</si>
  <si>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</si>
  <si>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</si>
  <si>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</si>
  <si>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</si>
  <si>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</si>
  <si>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</si>
  <si>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</si>
  <si>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</si>
  <si>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</si>
  <si>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</si>
  <si>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</si>
  <si>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</si>
  <si>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</si>
  <si>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</si>
  <si>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</si>
  <si>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</si>
  <si>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</si>
  <si>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</si>
  <si>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</si>
  <si>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</si>
  <si>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</si>
  <si>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</si>
  <si>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</si>
  <si>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</si>
  <si>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</si>
  <si>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</si>
  <si>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</si>
  <si>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</si>
  <si>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</si>
  <si>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</si>
  <si>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</si>
  <si>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</si>
  <si>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</si>
  <si>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</si>
  <si>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</si>
  <si>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</si>
  <si>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</si>
  <si>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</si>
  <si>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</si>
  <si>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</si>
  <si>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</si>
  <si>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</si>
  <si>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</si>
  <si>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</si>
  <si>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</si>
  <si>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</si>
  <si>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</si>
  <si>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</si>
  <si>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</si>
  <si>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</si>
  <si>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</si>
  <si>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</si>
  <si>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</si>
  <si>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</si>
  <si>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</si>
  <si>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</si>
  <si>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</si>
  <si>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</si>
  <si>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</si>
  <si>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</si>
  <si>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</si>
  <si>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</si>
  <si>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</si>
  <si>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</si>
  <si>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</si>
  <si>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</si>
  <si>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</si>
  <si>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</si>
  <si>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</si>
  <si>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</si>
  <si>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</si>
  <si>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</si>
  <si>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</si>
  <si>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</si>
  <si>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</si>
  <si>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</si>
  <si>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</si>
  <si>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</si>
  <si>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</si>
  <si>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</si>
  <si>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</si>
  <si>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</si>
  <si>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</si>
  <si>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</si>
  <si>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</si>
  <si>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</si>
  <si>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</si>
  <si>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</si>
  <si>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</si>
  <si>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</si>
  <si>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</si>
  <si>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</si>
  <si>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</si>
  <si>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</si>
  <si>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</si>
  <si>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</si>
  <si>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</si>
  <si>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</si>
  <si>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</si>
  <si>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</si>
  <si>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</si>
  <si>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</si>
  <si>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</si>
  <si>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</si>
  <si>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</si>
  <si>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</si>
  <si>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</si>
  <si>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</si>
  <si>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</si>
  <si>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</si>
  <si>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</si>
  <si>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</si>
  <si>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</si>
  <si>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</si>
  <si>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</si>
  <si>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</si>
  <si>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</si>
  <si>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</si>
  <si>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</si>
  <si>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</si>
  <si>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</si>
  <si>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</si>
  <si>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</si>
  <si>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</si>
  <si>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</si>
  <si>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</si>
  <si>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</si>
  <si>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</si>
  <si>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</si>
  <si>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</si>
  <si>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</si>
  <si>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</si>
  <si>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</si>
  <si>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</si>
  <si>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</si>
  <si>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</si>
  <si>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</si>
  <si>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</si>
  <si>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</si>
  <si>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</si>
  <si>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</si>
  <si>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</si>
  <si>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</si>
  <si>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</si>
  <si>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</si>
  <si>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</si>
  <si>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</si>
  <si>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</si>
  <si>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</si>
  <si>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</si>
  <si>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</si>
  <si>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</si>
  <si>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</si>
  <si>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</si>
  <si>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</si>
  <si>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</si>
  <si>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</si>
  <si>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</si>
  <si>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</si>
  <si>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</si>
  <si>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</si>
  <si>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</si>
  <si>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</si>
  <si>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</si>
  <si>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</si>
  <si>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</si>
  <si>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</si>
  <si>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</si>
  <si>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</si>
  <si>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</si>
  <si>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</si>
  <si>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</si>
  <si>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</si>
  <si>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</si>
  <si>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</si>
  <si>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</si>
  <si>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</si>
  <si>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</si>
  <si>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</si>
  <si>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</si>
  <si>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</si>
  <si>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</si>
  <si>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</si>
  <si>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</si>
  <si>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</si>
  <si>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</si>
  <si>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</si>
  <si>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</si>
  <si>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</si>
  <si>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</si>
  <si>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</si>
  <si>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</si>
  <si>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</si>
  <si>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</si>
  <si>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</si>
  <si>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</si>
  <si>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</si>
  <si>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</si>
  <si>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</si>
  <si>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</si>
  <si>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</si>
  <si>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</si>
  <si>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</si>
  <si>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</si>
  <si>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</si>
  <si>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</si>
  <si>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</si>
  <si>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</si>
  <si>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</si>
  <si>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</si>
  <si>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</si>
  <si>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</si>
  <si>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</si>
  <si>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</si>
  <si>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</si>
  <si>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</si>
  <si>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</si>
  <si>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</si>
  <si>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</si>
  <si>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</si>
  <si>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</si>
  <si>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</si>
  <si>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</si>
  <si>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</si>
  <si>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</si>
  <si>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</si>
  <si>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</si>
  <si>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</si>
  <si>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</si>
  <si>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</si>
  <si>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</si>
  <si>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</si>
  <si>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</si>
  <si>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</si>
  <si>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</si>
  <si>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</si>
  <si>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</si>
  <si>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</si>
  <si>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</si>
  <si>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</si>
  <si>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</si>
  <si>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</si>
  <si>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</si>
  <si>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</si>
  <si>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</si>
  <si>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</si>
  <si>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</si>
  <si>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</si>
  <si>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</si>
  <si>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</si>
  <si>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</si>
  <si>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</si>
  <si>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</si>
  <si>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</si>
  <si>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</si>
  <si>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</si>
  <si>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</si>
  <si>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</si>
  <si>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</si>
  <si>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</si>
  <si>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</si>
  <si>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</si>
  <si>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</si>
  <si>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</si>
  <si>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</si>
  <si>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</si>
  <si>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</si>
  <si>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</si>
  <si>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</si>
  <si>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</si>
  <si>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</si>
  <si>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</si>
  <si>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</si>
  <si>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</si>
  <si>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</si>
  <si>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</si>
  <si>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</si>
  <si>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</si>
  <si>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</si>
  <si>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</si>
  <si>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</si>
  <si>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</si>
  <si>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</si>
  <si>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</si>
  <si>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</si>
  <si>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</si>
  <si>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</si>
  <si>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</si>
  <si>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</si>
  <si>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</si>
  <si>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</si>
  <si>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</si>
  <si>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</si>
  <si>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</si>
  <si>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</si>
  <si>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</si>
  <si>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</si>
  <si>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</si>
  <si>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</si>
  <si>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</si>
  <si>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</si>
  <si>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</si>
  <si>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</si>
  <si>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</si>
  <si>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</si>
  <si>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</si>
  <si>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</si>
  <si>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</si>
  <si>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</si>
  <si>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</si>
  <si>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</si>
  <si>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</si>
  <si>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</si>
  <si>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</si>
  <si>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</si>
  <si>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</si>
  <si>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</si>
  <si>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</si>
  <si>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</si>
  <si>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</si>
  <si>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</si>
  <si>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</si>
  <si>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</si>
  <si>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</si>
  <si>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</si>
  <si>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</si>
  <si>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</si>
  <si>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</si>
  <si>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</si>
  <si>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</si>
  <si>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</si>
  <si>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</si>
  <si>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</si>
  <si>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</si>
  <si>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</si>
  <si>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</si>
  <si>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</si>
  <si>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</si>
  <si>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</si>
  <si>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</si>
  <si>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</si>
  <si>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</si>
  <si>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</si>
  <si>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</si>
  <si>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</si>
  <si>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</si>
  <si>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</si>
  <si>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</si>
  <si>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</si>
  <si>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</si>
  <si>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</si>
  <si>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</si>
  <si>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</si>
  <si>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</si>
  <si>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</si>
  <si>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</si>
  <si>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</si>
  <si>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</si>
  <si>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</si>
  <si>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</si>
  <si>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</si>
  <si>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</si>
  <si>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</si>
  <si>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</si>
  <si>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</si>
  <si>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</si>
  <si>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</si>
  <si>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</si>
  <si>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</si>
  <si>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</si>
  <si>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</si>
  <si>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</si>
  <si>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</si>
  <si>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</si>
  <si>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</si>
  <si>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</si>
  <si>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</si>
  <si>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</si>
  <si>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</si>
  <si>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</si>
  <si>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</si>
  <si>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</si>
  <si>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</si>
  <si>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</si>
  <si>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</si>
  <si>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</si>
  <si>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</si>
  <si>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</si>
  <si>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</si>
  <si>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</si>
  <si>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</si>
  <si>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</si>
  <si>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</si>
  <si>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</si>
  <si>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</si>
  <si>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</si>
  <si>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</si>
  <si>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</si>
  <si>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</si>
  <si>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</si>
  <si>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</si>
  <si>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</si>
  <si>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</si>
  <si>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</si>
  <si>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</si>
  <si>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</si>
  <si>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</si>
  <si>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</si>
  <si>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</si>
  <si>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</si>
  <si>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</si>
  <si>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</si>
  <si>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</si>
  <si>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</si>
  <si>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</si>
  <si>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</si>
  <si>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</si>
  <si>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</si>
  <si>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</si>
  <si>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</si>
  <si>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</si>
  <si>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</si>
  <si>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</si>
  <si>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</si>
  <si>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</si>
  <si>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</si>
  <si>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</si>
  <si>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</si>
  <si>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</si>
  <si>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</si>
  <si>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</si>
  <si>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</si>
  <si>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</si>
  <si>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</si>
  <si>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</si>
  <si>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</si>
  <si>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</si>
  <si>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</si>
  <si>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</si>
  <si>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</si>
  <si>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</si>
  <si>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</si>
  <si>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</si>
  <si>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</si>
  <si>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</si>
  <si>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</si>
  <si>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</si>
  <si>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</si>
  <si>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</si>
  <si>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</si>
  <si>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</si>
  <si>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</si>
  <si>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</si>
  <si>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</si>
  <si>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</si>
  <si>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</si>
  <si>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</si>
  <si>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</si>
  <si>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</si>
  <si>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</si>
  <si>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</si>
  <si>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</si>
  <si>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</si>
  <si>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</si>
  <si>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</si>
  <si>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</si>
  <si>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</si>
  <si>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</si>
  <si>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</si>
  <si>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</si>
  <si>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</si>
  <si>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</si>
  <si>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</si>
  <si>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</si>
  <si>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</si>
  <si>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</si>
  <si>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</si>
  <si>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</si>
  <si>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</si>
  <si>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</si>
  <si>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</si>
  <si>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</si>
  <si>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</si>
  <si>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</si>
  <si>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</si>
  <si>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</si>
  <si>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</si>
  <si>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</si>
  <si>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</si>
  <si>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</si>
  <si>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</si>
  <si>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</si>
  <si>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</si>
  <si>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</si>
  <si>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</si>
  <si>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</si>
  <si>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</si>
  <si>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</si>
  <si>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</si>
  <si>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</si>
  <si>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</si>
  <si>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</si>
  <si>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</si>
  <si>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</si>
  <si>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</si>
  <si>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</si>
  <si>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</si>
  <si>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</si>
  <si>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</si>
  <si>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</si>
  <si>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</si>
  <si>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</si>
  <si>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</si>
  <si>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</si>
  <si>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</si>
  <si>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</si>
  <si>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</si>
  <si>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</si>
  <si>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</si>
  <si>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</si>
  <si>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</si>
  <si>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</si>
  <si>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</si>
  <si>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</si>
  <si>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</si>
  <si>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</si>
  <si>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</si>
  <si>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</si>
  <si>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</si>
  <si>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</si>
  <si>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</si>
  <si>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</si>
  <si>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</si>
  <si>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</si>
  <si>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</si>
  <si>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</si>
  <si>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</si>
  <si>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</si>
  <si>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</si>
  <si>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</si>
  <si>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</si>
  <si>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</si>
  <si>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</si>
  <si>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</si>
  <si>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</si>
  <si>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</si>
  <si>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</si>
  <si>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</si>
  <si>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</si>
  <si>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</si>
  <si>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</si>
  <si>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</si>
  <si>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</si>
  <si>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</si>
  <si>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</si>
  <si>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</si>
  <si>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</si>
  <si>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</si>
  <si>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</si>
  <si>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</si>
  <si>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</si>
  <si>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</si>
  <si>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</si>
  <si>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</si>
  <si>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</si>
  <si>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</si>
  <si>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</si>
  <si>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</si>
  <si>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</si>
  <si>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</si>
  <si>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</si>
  <si>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</si>
  <si>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</si>
  <si>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</si>
  <si>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</si>
  <si>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</si>
  <si>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</si>
  <si>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</si>
  <si>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</si>
  <si>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</si>
  <si>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</si>
  <si>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</si>
  <si>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</si>
  <si>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</si>
  <si>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</si>
  <si>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</si>
  <si>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</si>
  <si>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</si>
  <si>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</si>
  <si>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</si>
  <si>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</si>
  <si>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</si>
  <si>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</si>
  <si>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</si>
  <si>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</si>
  <si>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</si>
  <si>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</si>
  <si>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</si>
  <si>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</si>
  <si>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</si>
  <si>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</si>
  <si>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</si>
  <si>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</si>
  <si>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</si>
  <si>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</si>
  <si>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</si>
  <si>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</si>
  <si>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</si>
  <si>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</si>
  <si>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</si>
  <si>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</si>
  <si>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</si>
  <si>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</si>
  <si>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</si>
  <si>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</si>
  <si>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</si>
  <si>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</si>
  <si>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</si>
  <si>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</si>
  <si>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</si>
  <si>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</si>
  <si>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</si>
  <si>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</si>
  <si>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</si>
  <si>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</si>
  <si>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</si>
  <si>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</si>
  <si>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</si>
  <si>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</si>
  <si>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</si>
  <si>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</si>
  <si>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</si>
  <si>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</si>
  <si>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</si>
  <si>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</si>
  <si>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</si>
  <si>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</si>
  <si>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</si>
  <si>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</si>
  <si>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</si>
  <si>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</si>
  <si>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</si>
  <si>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</si>
  <si>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</si>
  <si>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</si>
  <si>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</si>
  <si>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</si>
  <si>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</si>
  <si>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</si>
  <si>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</si>
  <si>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</si>
  <si>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</si>
  <si>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</si>
  <si>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</si>
  <si>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</si>
  <si>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</si>
  <si>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</si>
  <si>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</si>
  <si>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</si>
  <si>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</si>
  <si>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</si>
  <si>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</si>
  <si>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</si>
  <si>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</si>
  <si>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</si>
  <si>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</si>
  <si>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</si>
  <si>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</si>
  <si>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</si>
  <si>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</si>
  <si>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</si>
  <si>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</si>
  <si>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</si>
  <si>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</si>
  <si>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</si>
  <si>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</si>
  <si>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</si>
  <si>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</si>
  <si>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</si>
  <si>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</si>
  <si>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</si>
  <si>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</si>
  <si>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</si>
  <si>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</si>
  <si>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</si>
  <si>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</si>
  <si>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</si>
  <si>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</si>
  <si>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</si>
  <si>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</si>
  <si>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</si>
  <si>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</si>
  <si>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</si>
  <si>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</si>
  <si>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</si>
  <si>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</si>
  <si>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</si>
  <si>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</si>
  <si>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</si>
  <si>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</si>
  <si>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</si>
  <si>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</si>
  <si>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</si>
  <si>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</si>
  <si>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</si>
  <si>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</si>
  <si>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</si>
  <si>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</si>
  <si>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</si>
  <si>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</si>
  <si>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</si>
  <si>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</si>
  <si>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</si>
  <si>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</si>
  <si>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</si>
  <si>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</si>
  <si>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</si>
  <si>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</si>
  <si>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</si>
  <si>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</si>
  <si>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</si>
  <si>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</si>
  <si>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</si>
  <si>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</si>
  <si>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</si>
  <si>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</si>
  <si>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</si>
  <si>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</si>
  <si>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</si>
  <si>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</si>
  <si>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</si>
  <si>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</si>
  <si>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</si>
  <si>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</si>
  <si>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</si>
  <si>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</si>
  <si>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</si>
  <si>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</si>
  <si>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</si>
  <si>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</si>
  <si>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</si>
  <si>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</si>
  <si>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</si>
  <si>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</si>
  <si>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</si>
  <si>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</si>
  <si>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</si>
  <si>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</si>
  <si>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</si>
  <si>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</si>
  <si>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</si>
  <si>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</si>
  <si>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</si>
  <si>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</si>
  <si>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</si>
  <si>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</si>
  <si>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</si>
  <si>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</si>
  <si>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</si>
  <si>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</si>
  <si>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</si>
  <si>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</si>
  <si>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</si>
  <si>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</si>
  <si>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</si>
  <si>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</si>
  <si>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</si>
  <si>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</si>
  <si>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</si>
  <si>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</si>
  <si>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</si>
  <si>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</si>
  <si>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</si>
  <si>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</si>
  <si>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</si>
  <si>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</si>
  <si>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</si>
  <si>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</si>
  <si>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</si>
  <si>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</si>
  <si>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</si>
  <si>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</si>
  <si>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</si>
  <si>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</si>
  <si>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</si>
  <si>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</si>
  <si>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</si>
  <si>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</si>
  <si>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</si>
  <si>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</si>
  <si>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</si>
  <si>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</si>
  <si>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</si>
  <si>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</si>
  <si>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</si>
  <si>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</si>
  <si>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</si>
  <si>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</si>
  <si>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</si>
  <si>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</si>
  <si>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</si>
  <si>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</si>
  <si>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</si>
  <si>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</si>
  <si>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</si>
  <si>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</si>
  <si>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</si>
  <si>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</si>
  <si>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</si>
  <si>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</si>
  <si>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</si>
  <si>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</si>
  <si>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</si>
  <si>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</si>
  <si>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</si>
  <si>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</si>
  <si>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</si>
  <si>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</si>
  <si>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</si>
  <si>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</si>
  <si>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</si>
  <si>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</si>
  <si>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</si>
  <si>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</si>
  <si>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</si>
  <si>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</si>
  <si>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</si>
  <si>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</si>
  <si>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</si>
  <si>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</si>
  <si>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</si>
  <si>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</si>
  <si>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</si>
  <si>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</si>
  <si>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</si>
  <si>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</si>
  <si>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</si>
  <si>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</si>
  <si>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</si>
  <si>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</si>
  <si>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</si>
  <si>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</si>
  <si>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</si>
  <si>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</si>
  <si>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</si>
  <si>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</si>
  <si>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</si>
  <si>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</si>
  <si>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</si>
  <si>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</si>
  <si>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</si>
  <si>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</si>
  <si>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</si>
  <si>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</si>
  <si>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</si>
  <si>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</si>
  <si>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</si>
  <si>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</si>
  <si>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</si>
  <si>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</si>
  <si>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</si>
  <si>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</si>
  <si>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</si>
  <si>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</si>
  <si>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</si>
  <si>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</si>
  <si>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</si>
  <si>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</si>
  <si>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</si>
  <si>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</si>
  <si>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</si>
  <si>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</si>
  <si>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</si>
  <si>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</si>
  <si>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</si>
  <si>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</si>
  <si>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</si>
  <si>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</si>
  <si>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</si>
  <si>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</si>
  <si>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</si>
  <si>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</si>
  <si>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</si>
  <si>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</si>
  <si>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</si>
  <si>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</si>
  <si>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</si>
  <si>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</si>
  <si>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</si>
  <si>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</si>
  <si>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</si>
  <si>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</si>
  <si>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</si>
  <si>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</si>
  <si>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</si>
  <si>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</si>
  <si>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</si>
  <si>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</si>
  <si>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</si>
  <si>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</si>
  <si>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</si>
  <si>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</si>
  <si>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</si>
  <si>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</si>
  <si>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</si>
  <si>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</si>
  <si>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</si>
  <si>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</si>
  <si>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</si>
  <si>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</si>
  <si>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</si>
  <si>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</si>
  <si>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</si>
  <si>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</si>
  <si>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</si>
  <si>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</si>
  <si>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</si>
  <si>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</si>
  <si>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</si>
  <si>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</si>
  <si>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</si>
  <si>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</si>
  <si>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</si>
  <si>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</si>
  <si>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</si>
  <si>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</si>
  <si>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</si>
  <si>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</si>
  <si>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</si>
  <si>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</si>
  <si>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</si>
  <si>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</si>
  <si>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</si>
  <si>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</si>
  <si>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</si>
  <si>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</si>
  <si>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</si>
  <si>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</si>
  <si>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</si>
  <si>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</si>
  <si>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</si>
  <si>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</si>
  <si>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</si>
  <si>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</si>
  <si>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</si>
  <si>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</si>
  <si>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</si>
  <si>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</si>
  <si>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</si>
  <si>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</si>
  <si>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</si>
  <si>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</si>
  <si>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</si>
  <si>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</si>
  <si>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</si>
  <si>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</si>
  <si>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</si>
  <si>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</si>
  <si>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</si>
  <si>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</si>
  <si>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</si>
  <si>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</si>
  <si>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</si>
  <si>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</si>
  <si>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</si>
  <si>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</si>
  <si>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</si>
  <si>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</si>
  <si>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</si>
  <si>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</si>
  <si>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</si>
  <si>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</si>
  <si>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</si>
  <si>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</si>
  <si>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</si>
  <si>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</si>
  <si>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</si>
  <si>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</si>
  <si>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</si>
  <si>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</si>
  <si>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</si>
  <si>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</si>
  <si>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</si>
  <si>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</si>
  <si>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</si>
  <si>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</si>
  <si>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</si>
  <si>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</si>
  <si>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</si>
  <si>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</si>
  <si>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</si>
  <si>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</si>
  <si>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</si>
  <si>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</si>
  <si>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</si>
  <si>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</si>
  <si>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</si>
  <si>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</si>
  <si>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</si>
  <si>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</si>
  <si>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</si>
  <si>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</si>
  <si>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</si>
  <si>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</si>
  <si>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</si>
  <si>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</si>
  <si>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</si>
  <si>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</si>
  <si>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</si>
  <si>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</si>
  <si>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</si>
  <si>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</si>
  <si>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</si>
  <si>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</si>
  <si>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</si>
  <si>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</si>
  <si>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</si>
  <si>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</si>
  <si>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</si>
  <si>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</si>
  <si>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</si>
  <si>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</si>
  <si>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</si>
  <si>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</si>
  <si>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</si>
  <si>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</si>
  <si>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</si>
  <si>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</si>
  <si>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</si>
  <si>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</si>
  <si>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</si>
  <si>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</si>
  <si>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</si>
  <si>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</si>
  <si>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</si>
  <si>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</si>
  <si>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</si>
  <si>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</si>
  <si>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</si>
  <si>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</si>
  <si>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</si>
  <si>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</si>
  <si>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</si>
  <si>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</si>
  <si>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</si>
  <si>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</si>
  <si>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</si>
  <si>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</si>
  <si>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</si>
  <si>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</si>
  <si>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</si>
  <si>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</si>
  <si>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</si>
  <si>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</si>
  <si>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</si>
  <si>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</si>
  <si>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</si>
  <si>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</si>
  <si>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</si>
  <si>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</si>
  <si>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</si>
  <si>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</si>
  <si>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</si>
  <si>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</si>
  <si>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</si>
  <si>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</si>
  <si>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</si>
  <si>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</si>
  <si>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</si>
  <si>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</si>
  <si>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</si>
  <si>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</si>
  <si>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</si>
  <si>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</si>
  <si>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</si>
  <si>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</si>
  <si>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</si>
  <si>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</si>
  <si>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</si>
  <si>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</si>
  <si>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</si>
  <si>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</si>
  <si>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</si>
  <si>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</si>
  <si>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</si>
  <si>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</si>
  <si>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</si>
  <si>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</si>
  <si>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</si>
  <si>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</si>
  <si>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</si>
  <si>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</si>
  <si>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</si>
  <si>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</si>
  <si>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</si>
  <si>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</si>
  <si>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</si>
  <si>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</si>
  <si>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</si>
  <si>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</si>
  <si>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</si>
  <si>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</si>
  <si>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</si>
  <si>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</si>
  <si>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</si>
  <si>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</si>
  <si>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</si>
  <si>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</si>
  <si>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</si>
  <si>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</si>
  <si>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</si>
  <si>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</si>
  <si>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</si>
  <si>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</si>
  <si>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</si>
  <si>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</si>
  <si>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</si>
  <si>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</si>
  <si>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</si>
  <si>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</si>
  <si>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</si>
  <si>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</si>
  <si>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</si>
  <si>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</si>
  <si>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</si>
  <si>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</si>
  <si>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</si>
  <si>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</si>
  <si>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</si>
  <si>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</si>
  <si>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</si>
  <si>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</si>
  <si>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</si>
  <si>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</si>
  <si>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</si>
  <si>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</si>
  <si>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</si>
  <si>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</si>
  <si>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</si>
  <si>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</si>
  <si>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</si>
  <si>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</si>
  <si>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</si>
  <si>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</si>
  <si>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</si>
  <si>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</si>
  <si>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</si>
  <si>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</si>
  <si>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</si>
  <si>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</si>
  <si>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</si>
  <si>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</si>
  <si>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</si>
  <si>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</si>
  <si>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</si>
  <si>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</si>
  <si>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</si>
  <si>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</si>
  <si>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</si>
  <si>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</si>
  <si>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</si>
  <si>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</si>
  <si>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</si>
  <si>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</si>
  <si>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</si>
  <si>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</si>
  <si>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</si>
  <si>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</si>
  <si>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</si>
  <si>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</si>
  <si>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</si>
  <si>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</si>
  <si>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</si>
  <si>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</si>
  <si>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</si>
  <si>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</si>
  <si>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</si>
  <si>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</si>
  <si>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</si>
  <si>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</si>
  <si>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</si>
  <si>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</si>
  <si>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</si>
  <si>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</si>
  <si>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</si>
  <si>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</si>
  <si>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</si>
  <si>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</si>
  <si>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</si>
  <si>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</si>
  <si>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</si>
  <si>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</si>
  <si>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</si>
  <si>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</si>
  <si>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</si>
  <si>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</si>
  <si>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</si>
  <si>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</si>
  <si>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</si>
  <si>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</si>
  <si>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</si>
  <si>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</si>
  <si>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</si>
  <si>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</si>
  <si>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</si>
  <si>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</si>
  <si>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</si>
  <si>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</si>
  <si>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</si>
  <si>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</si>
  <si>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</si>
  <si>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</si>
  <si>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</si>
  <si>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</si>
  <si>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</si>
  <si>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</si>
  <si>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</si>
  <si>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</si>
  <si>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</si>
  <si>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</si>
  <si>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</si>
  <si>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</si>
  <si>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</si>
  <si>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</si>
  <si>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</si>
  <si>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</si>
  <si>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</si>
  <si>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</si>
  <si>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</si>
  <si>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</si>
  <si>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</si>
  <si>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</si>
  <si>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</si>
  <si>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</si>
  <si>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</si>
  <si>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</si>
  <si>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</si>
  <si>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</si>
  <si>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</si>
  <si>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</si>
  <si>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</si>
  <si>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</si>
  <si>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</si>
  <si>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</si>
  <si>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</si>
  <si>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</si>
  <si>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</si>
  <si>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</si>
  <si>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</si>
  <si>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</si>
  <si>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</si>
  <si>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</si>
  <si>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</si>
  <si>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</si>
  <si>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</si>
  <si>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</si>
  <si>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</si>
  <si>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</si>
  <si>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</si>
  <si>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</si>
  <si>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</si>
  <si>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</si>
  <si>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</si>
  <si>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</si>
  <si>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</si>
  <si>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</si>
  <si>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</si>
  <si>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</si>
  <si>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</si>
  <si>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</si>
  <si>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</si>
  <si>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</si>
  <si>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</si>
  <si>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</si>
  <si>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</si>
  <si>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</si>
  <si>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</si>
  <si>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</si>
  <si>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</si>
  <si>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</si>
  <si>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</si>
  <si>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</si>
  <si>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</si>
  <si>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</si>
  <si>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</si>
  <si>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</si>
  <si>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</si>
  <si>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</si>
  <si>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</si>
  <si>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</si>
  <si>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</si>
  <si>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</si>
  <si>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</si>
  <si>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</si>
  <si>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</si>
  <si>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</si>
  <si>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</si>
  <si>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</si>
  <si>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</si>
  <si>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</si>
  <si>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</si>
  <si>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</si>
  <si>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</si>
  <si>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</si>
  <si>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</si>
  <si>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</si>
  <si>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</si>
  <si>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</si>
  <si>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</si>
  <si>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</si>
  <si>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</si>
  <si>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</si>
  <si>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</si>
  <si>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</si>
  <si>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</si>
  <si>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</si>
  <si>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</si>
  <si>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</si>
  <si>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</si>
  <si>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</si>
  <si>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</si>
  <si>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</si>
  <si>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</si>
  <si>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</si>
  <si>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</si>
  <si>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</si>
  <si>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</si>
  <si>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</si>
  <si>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</si>
  <si>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</si>
  <si>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</si>
  <si>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</si>
  <si>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</si>
  <si>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</si>
  <si>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</si>
  <si>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</si>
  <si>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</si>
  <si>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</si>
  <si>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</si>
  <si>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</si>
  <si>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</si>
  <si>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</si>
  <si>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</si>
  <si>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</si>
  <si>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</si>
  <si>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</si>
  <si>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</si>
  <si>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</si>
  <si>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</si>
  <si>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</si>
  <si>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</si>
  <si>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</si>
  <si>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</si>
  <si>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</si>
  <si>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</si>
  <si>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</si>
  <si>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</si>
  <si>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</si>
  <si>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</si>
  <si>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</si>
  <si>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</si>
  <si>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</si>
  <si>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</si>
  <si>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</si>
  <si>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</si>
  <si>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</si>
  <si>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</si>
  <si>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</si>
  <si>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</si>
  <si>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</si>
  <si>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</si>
  <si>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</si>
  <si>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</si>
  <si>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</si>
  <si>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</si>
  <si>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</si>
  <si>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</si>
  <si>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</si>
  <si>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</si>
  <si>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</si>
  <si>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</si>
  <si>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</si>
  <si>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</si>
  <si>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</si>
  <si>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</si>
  <si>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</si>
  <si>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</si>
  <si>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</si>
  <si>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</si>
  <si>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</si>
  <si>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</si>
  <si>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</si>
  <si>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</si>
  <si>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</si>
  <si>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</si>
  <si>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</si>
  <si>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</si>
  <si>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</si>
  <si>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</si>
  <si>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</si>
  <si>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</si>
  <si>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</si>
  <si>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</si>
  <si>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</si>
  <si>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</si>
  <si>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</si>
  <si>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</si>
  <si>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</si>
  <si>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</si>
  <si>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</si>
  <si>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</si>
  <si>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</si>
  <si>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</si>
  <si>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</si>
  <si>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</si>
  <si>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</si>
  <si>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</si>
  <si>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</si>
  <si>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</si>
  <si>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</si>
  <si>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</si>
  <si>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</si>
  <si>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</si>
  <si>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</si>
  <si>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</si>
  <si>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</si>
  <si>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</si>
  <si>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</si>
  <si>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</si>
  <si>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</si>
  <si>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</si>
  <si>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</si>
  <si>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</si>
  <si>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</si>
  <si>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</si>
  <si>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</si>
  <si>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</si>
  <si>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</si>
  <si>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</si>
  <si>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</si>
  <si>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</si>
  <si>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</si>
  <si>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</si>
  <si>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</si>
  <si>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</si>
  <si>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</si>
  <si>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</si>
  <si>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</si>
  <si>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</si>
  <si>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</si>
  <si>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</si>
  <si>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</si>
  <si>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</si>
  <si>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</si>
  <si>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</si>
  <si>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</si>
  <si>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</si>
  <si>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</si>
  <si>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</si>
  <si>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</si>
  <si>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</si>
  <si>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</si>
  <si>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</si>
  <si>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</si>
  <si>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</si>
  <si>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</si>
  <si>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</si>
  <si>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</si>
  <si>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</si>
  <si>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</si>
  <si>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</si>
  <si>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</si>
  <si>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</si>
  <si>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</si>
  <si>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</si>
  <si>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</si>
  <si>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</si>
  <si>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</si>
  <si>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</si>
  <si>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</si>
  <si>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</si>
  <si>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</si>
  <si>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</si>
  <si>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</si>
  <si>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</si>
  <si>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</si>
  <si>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</si>
  <si>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</si>
  <si>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</si>
  <si>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</si>
  <si>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</si>
  <si>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</si>
  <si>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</si>
  <si>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</si>
  <si>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</si>
  <si>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</si>
  <si>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</si>
  <si>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</si>
  <si>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</si>
  <si>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</si>
  <si>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</si>
  <si>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</si>
  <si>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</si>
  <si>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</si>
  <si>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</si>
  <si>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</si>
  <si>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</si>
  <si>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</si>
  <si>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</si>
  <si>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</si>
  <si>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</si>
  <si>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</si>
  <si>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</si>
  <si>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</si>
  <si>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</si>
  <si>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</si>
  <si>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</si>
  <si>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</si>
  <si>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</si>
  <si>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</si>
  <si>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</si>
  <si>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</si>
  <si>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</si>
  <si>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</si>
  <si>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</si>
  <si>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</si>
  <si>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</si>
  <si>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</si>
  <si>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</si>
  <si>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</si>
  <si>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</si>
  <si>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</si>
  <si>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</si>
  <si>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</si>
  <si>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</si>
  <si>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</si>
  <si>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</si>
  <si>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</si>
  <si>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</si>
  <si>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</si>
  <si>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</si>
  <si>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</si>
  <si>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</si>
  <si>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</si>
  <si>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</si>
  <si>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</si>
  <si>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</si>
  <si>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</si>
  <si>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</si>
  <si>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</si>
  <si>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</si>
  <si>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</si>
  <si>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</si>
  <si>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</si>
  <si>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</si>
  <si>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</si>
  <si>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</si>
  <si>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</si>
  <si>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</si>
  <si>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</si>
  <si>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</si>
  <si>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</si>
  <si>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</si>
  <si>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</si>
  <si>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</si>
  <si>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</si>
  <si>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</si>
  <si>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</si>
  <si>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</si>
  <si>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</si>
  <si>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</si>
  <si>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</si>
  <si>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</si>
  <si>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</si>
  <si>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</si>
  <si>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</si>
  <si>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</si>
  <si>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</si>
  <si>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</si>
  <si>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</si>
  <si>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</si>
  <si>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</si>
  <si>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</si>
  <si>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</si>
  <si>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</si>
  <si>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</si>
  <si>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</si>
  <si>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</si>
  <si>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</si>
  <si>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</si>
  <si>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</si>
  <si>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</si>
  <si>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</si>
  <si>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</si>
  <si>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</si>
  <si>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</si>
  <si>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</si>
  <si>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</si>
  <si>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</si>
  <si>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</si>
  <si>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</si>
  <si>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</si>
  <si>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</si>
  <si>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</si>
  <si>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</si>
  <si>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</si>
  <si>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</si>
  <si>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</si>
  <si>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</si>
  <si>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</si>
  <si>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</si>
  <si>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</si>
  <si>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</si>
  <si>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</si>
  <si>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</si>
  <si>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</si>
  <si>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</si>
  <si>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</si>
  <si>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</si>
  <si>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</si>
  <si>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</si>
  <si>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</si>
  <si>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</si>
  <si>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</si>
  <si>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</si>
  <si>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</si>
  <si>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</si>
  <si>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</si>
  <si>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</si>
  <si>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</si>
  <si>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</si>
  <si>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</si>
  <si>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</si>
  <si>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</si>
  <si>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</si>
  <si>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</si>
  <si>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</si>
  <si>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</si>
  <si>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</si>
  <si>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</si>
  <si>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</si>
  <si>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</si>
  <si>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</si>
  <si>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</si>
  <si>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</si>
  <si>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</si>
  <si>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</si>
  <si>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</si>
  <si>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</si>
  <si>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</si>
  <si>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</si>
  <si>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</si>
  <si>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</si>
  <si>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</si>
  <si>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</si>
  <si>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</si>
  <si>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</si>
  <si>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</si>
  <si>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</si>
  <si>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</si>
  <si>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</si>
  <si>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</si>
  <si>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</si>
  <si>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</si>
  <si>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</si>
  <si>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</si>
  <si>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</si>
  <si>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</si>
  <si>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</si>
  <si>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</si>
  <si>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</si>
  <si>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</si>
  <si>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</si>
  <si>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</si>
  <si>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</si>
  <si>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</si>
  <si>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</si>
  <si>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</si>
  <si>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</si>
  <si>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</si>
  <si>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</si>
  <si>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</si>
  <si>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</si>
  <si>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</si>
  <si>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</si>
  <si>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</si>
  <si>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</si>
  <si>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</si>
  <si>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</si>
  <si>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</si>
  <si>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</si>
  <si>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</si>
  <si>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</si>
  <si>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</si>
  <si>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</si>
  <si>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</si>
  <si>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</si>
  <si>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</si>
  <si>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</si>
  <si>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</si>
  <si>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</si>
  <si>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</si>
  <si>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</si>
  <si>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</si>
  <si>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</si>
  <si>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</si>
  <si>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</si>
  <si>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</si>
  <si>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</si>
  <si>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</si>
  <si>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</si>
  <si>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</si>
  <si>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</si>
  <si>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</si>
  <si>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</si>
  <si>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</si>
  <si>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</si>
  <si>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</si>
  <si>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</si>
  <si>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</si>
  <si>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</si>
  <si>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</si>
  <si>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</si>
  <si>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</si>
  <si>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</si>
  <si>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</si>
  <si>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</si>
  <si>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</si>
  <si>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</si>
  <si>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</si>
  <si>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</si>
  <si>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</si>
  <si>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</si>
  <si>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</si>
  <si>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</si>
  <si>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</si>
  <si>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</si>
  <si>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</si>
  <si>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</si>
  <si>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</si>
  <si>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</si>
  <si>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</si>
  <si>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</si>
  <si>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</si>
  <si>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</si>
  <si>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</si>
  <si>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</si>
  <si>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</si>
  <si>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</si>
  <si>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</si>
  <si>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</si>
  <si>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</si>
  <si>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</si>
  <si>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</si>
  <si>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</si>
  <si>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</si>
  <si>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</si>
  <si>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</si>
  <si>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</si>
  <si>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</si>
  <si>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</si>
  <si>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</si>
  <si>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</si>
  <si>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</si>
  <si>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</si>
  <si>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</si>
  <si>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</si>
  <si>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</si>
  <si>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</si>
  <si>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</si>
  <si>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</si>
  <si>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</si>
  <si>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</si>
  <si>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</si>
  <si>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</si>
  <si>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</si>
  <si>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</si>
  <si>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</si>
  <si>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</si>
  <si>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</si>
  <si>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</si>
  <si>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</si>
  <si>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</si>
  <si>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</si>
  <si>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</si>
  <si>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</si>
  <si>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</si>
  <si>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</si>
  <si>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</si>
  <si>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</si>
  <si>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</si>
  <si>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</si>
  <si>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</si>
  <si>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</si>
  <si>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</si>
  <si>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</si>
  <si>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</si>
  <si>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</si>
  <si>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</si>
  <si>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</si>
  <si>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</si>
  <si>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</si>
  <si>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</si>
  <si>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</si>
  <si>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</si>
  <si>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</si>
  <si>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</si>
  <si>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</si>
  <si>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</si>
  <si>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</si>
  <si>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</si>
  <si>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</si>
  <si>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</si>
  <si>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</si>
  <si>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</si>
  <si>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</si>
  <si>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</si>
  <si>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</si>
  <si>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</si>
  <si>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</si>
  <si>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</si>
  <si>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</si>
  <si>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</si>
  <si>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</si>
  <si>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</si>
  <si>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</si>
  <si>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</si>
  <si>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</si>
  <si>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</si>
  <si>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</si>
  <si>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</si>
  <si>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</si>
  <si>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</si>
  <si>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</si>
  <si>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</si>
  <si>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</si>
  <si>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</si>
  <si>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</si>
  <si>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</si>
  <si>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</si>
  <si>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</si>
  <si>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</si>
  <si>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</si>
  <si>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</si>
  <si>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</si>
  <si>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</si>
  <si>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</si>
  <si>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</si>
  <si>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</si>
  <si>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</si>
  <si>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</si>
  <si>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</si>
  <si>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</si>
  <si>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</si>
  <si>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</si>
  <si>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</si>
  <si>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</si>
  <si>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</si>
  <si>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</si>
  <si>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</si>
  <si>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</si>
  <si>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</si>
  <si>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</si>
  <si>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</si>
  <si>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</si>
  <si>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</si>
  <si>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</si>
  <si>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</si>
  <si>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</si>
  <si>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</si>
  <si>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</si>
  <si>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</si>
  <si>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</si>
  <si>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</si>
  <si>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</si>
  <si>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</si>
  <si>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</si>
  <si>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</si>
  <si>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</si>
  <si>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</si>
  <si>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</si>
  <si>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</si>
  <si>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</si>
  <si>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</si>
  <si>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</si>
  <si>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</si>
  <si>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</si>
  <si>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</si>
  <si>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</si>
  <si>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</si>
  <si>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</si>
  <si>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</si>
  <si>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</si>
  <si>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</si>
  <si>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</si>
  <si>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</si>
  <si>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</si>
  <si>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</si>
  <si>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</si>
  <si>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</si>
  <si>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</si>
  <si>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</si>
  <si>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</si>
  <si>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</si>
  <si>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</si>
  <si>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</si>
  <si>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</si>
  <si>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</si>
  <si>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</si>
  <si>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</si>
  <si>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</si>
  <si>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</si>
  <si>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</si>
  <si>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</si>
  <si>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</si>
  <si>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</si>
  <si>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</si>
  <si>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</si>
  <si>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</si>
  <si>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</si>
  <si>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</si>
  <si>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</si>
  <si>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</si>
  <si>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</si>
  <si>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</si>
  <si>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</si>
  <si>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</si>
  <si>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</si>
  <si>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</si>
  <si>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</si>
  <si>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</si>
  <si>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</si>
  <si>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</si>
  <si>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</si>
  <si>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</si>
  <si>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</si>
  <si>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</si>
  <si>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</si>
  <si>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</si>
  <si>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</si>
  <si>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</si>
  <si>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</si>
  <si>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</si>
  <si>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</si>
  <si>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</si>
  <si>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</si>
  <si>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</si>
  <si>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</si>
  <si>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</si>
  <si>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</si>
  <si>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</si>
  <si>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</si>
  <si>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</si>
  <si>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</si>
  <si>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</si>
  <si>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</si>
  <si>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</si>
  <si>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</si>
  <si>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</si>
  <si>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</si>
  <si>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</si>
  <si>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</si>
  <si>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</si>
  <si>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</si>
  <si>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</si>
  <si>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</si>
  <si>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</si>
  <si>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</si>
  <si>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</si>
  <si>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</si>
  <si>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</si>
  <si>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</si>
  <si>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</si>
  <si>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</si>
  <si>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</si>
  <si>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</si>
  <si>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</si>
  <si>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</si>
  <si>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</si>
  <si>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</si>
  <si>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</si>
  <si>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</si>
  <si>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</si>
  <si>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</si>
  <si>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</si>
  <si>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</si>
  <si>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</si>
  <si>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</si>
  <si>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</si>
  <si>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</si>
  <si>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</si>
  <si>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</si>
  <si>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</si>
  <si>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</si>
  <si>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</si>
  <si>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</si>
  <si>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</si>
  <si>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</si>
  <si>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</si>
  <si>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</si>
  <si>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</si>
  <si>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</si>
  <si>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</si>
  <si>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</si>
  <si>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</si>
  <si>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</si>
  <si>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</si>
  <si>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</si>
  <si>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</si>
  <si>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</si>
  <si>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</si>
  <si>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</si>
  <si>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</si>
  <si>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</si>
  <si>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</si>
  <si>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</si>
  <si>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</si>
  <si>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</si>
  <si>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</si>
  <si>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</si>
  <si>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</si>
  <si>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</si>
  <si>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</si>
  <si>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</si>
  <si>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</si>
  <si>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</si>
  <si>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</si>
  <si>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</si>
  <si>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</si>
  <si>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</si>
  <si>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</si>
  <si>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</si>
  <si>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</si>
  <si>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</si>
  <si>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</si>
  <si>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</si>
  <si>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</si>
  <si>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</si>
  <si>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</si>
  <si>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</si>
  <si>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</si>
  <si>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</si>
  <si>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</si>
  <si>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</si>
  <si>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</si>
  <si>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</si>
  <si>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</si>
  <si>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</si>
  <si>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</si>
  <si>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</si>
  <si>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</si>
  <si>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</si>
  <si>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</si>
  <si>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</si>
  <si>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</si>
  <si>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</si>
  <si>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</si>
  <si>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</si>
  <si>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</si>
  <si>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</si>
  <si>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</si>
  <si>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</si>
  <si>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</si>
  <si>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</si>
  <si>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</si>
  <si>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</si>
  <si>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</si>
  <si>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</si>
  <si>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</si>
  <si>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</si>
  <si>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</si>
  <si>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</si>
  <si>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</si>
  <si>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</si>
  <si>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</si>
  <si>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</si>
  <si>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</si>
  <si>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</si>
  <si>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</si>
  <si>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</si>
  <si>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</si>
  <si>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</si>
  <si>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</si>
  <si>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</si>
  <si>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</si>
  <si>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</si>
  <si>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</si>
  <si>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</si>
  <si>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</si>
  <si>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</si>
  <si>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</si>
  <si>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</si>
  <si>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</si>
  <si>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</si>
  <si>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</si>
  <si>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</si>
  <si>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</si>
  <si>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</si>
  <si>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</si>
  <si>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</si>
  <si>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</si>
  <si>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</si>
  <si>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</si>
  <si>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</si>
  <si>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</si>
  <si>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</si>
  <si>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</si>
  <si>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</si>
  <si>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</si>
  <si>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</si>
  <si>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</si>
  <si>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</si>
  <si>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</si>
  <si>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</si>
  <si>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</si>
  <si>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</si>
  <si>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</si>
  <si>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</si>
  <si>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</si>
  <si>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</si>
  <si>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</si>
  <si>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</si>
  <si>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</si>
  <si>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</si>
  <si>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</si>
  <si>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</si>
  <si>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</si>
  <si>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</si>
  <si>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</si>
  <si>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</si>
  <si>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</si>
  <si>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</si>
  <si>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</si>
  <si>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</si>
  <si>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</si>
  <si>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</si>
  <si>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</si>
  <si>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</si>
  <si>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</si>
  <si>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</si>
  <si>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</si>
  <si>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</si>
  <si>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</si>
  <si>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</si>
  <si>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</si>
  <si>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</si>
  <si>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</si>
  <si>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</si>
  <si>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</si>
  <si>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</si>
  <si>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</si>
  <si>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</si>
  <si>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</si>
  <si>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</si>
  <si>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</si>
  <si>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</si>
  <si>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</si>
  <si>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</si>
  <si>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</si>
  <si>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</si>
  <si>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</si>
  <si>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</si>
  <si>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</si>
  <si>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</si>
  <si>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</si>
  <si>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</si>
  <si>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</si>
  <si>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</si>
  <si>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</si>
  <si>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</si>
  <si>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</si>
  <si>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</si>
  <si>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</si>
  <si>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</si>
  <si>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</si>
  <si>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</si>
  <si>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</si>
  <si>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</si>
  <si>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</si>
  <si>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</si>
  <si>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</si>
  <si>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</si>
  <si>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</si>
  <si>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</si>
  <si>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</si>
  <si>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</si>
  <si>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</si>
  <si>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</si>
  <si>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</si>
  <si>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</si>
  <si>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</si>
  <si>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</si>
  <si>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</si>
  <si>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</si>
  <si>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</si>
  <si>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</si>
  <si>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</si>
  <si>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</si>
  <si>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</si>
  <si>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</si>
  <si>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</si>
  <si>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</si>
  <si>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</si>
  <si>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</si>
  <si>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</si>
  <si>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</si>
  <si>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</si>
  <si>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</si>
  <si>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</si>
  <si>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</si>
  <si>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</si>
  <si>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</si>
  <si>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</si>
  <si>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</si>
  <si>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</si>
  <si>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</si>
  <si>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</si>
  <si>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</si>
  <si>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</si>
  <si>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</si>
  <si>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</si>
  <si>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</si>
  <si>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</si>
  <si>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</si>
  <si>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</si>
  <si>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</si>
  <si>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</si>
  <si>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</si>
  <si>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</si>
  <si>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</si>
  <si>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</si>
  <si>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</si>
  <si>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</si>
  <si>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</si>
  <si>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</si>
  <si>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</si>
  <si>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</si>
  <si>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</si>
  <si>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</si>
  <si>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</si>
  <si>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</si>
  <si>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</si>
  <si>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</si>
  <si>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</si>
  <si>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</si>
  <si>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</si>
  <si>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</si>
  <si>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</si>
  <si>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</si>
  <si>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</si>
  <si>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</si>
  <si>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</si>
  <si>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</si>
  <si>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</si>
  <si>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</si>
  <si>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</si>
  <si>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</si>
  <si>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</si>
  <si>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</si>
  <si>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</si>
  <si>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</si>
  <si>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</si>
  <si>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</si>
  <si>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</si>
  <si>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</si>
  <si>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</si>
  <si>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</si>
  <si>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</si>
  <si>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</si>
  <si>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</si>
  <si>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</si>
  <si>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</si>
  <si>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</si>
  <si>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</si>
  <si>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</si>
  <si>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</si>
  <si>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</si>
  <si>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</si>
  <si>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</si>
  <si>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</si>
  <si>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</si>
  <si>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</si>
  <si>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</si>
  <si>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</si>
  <si>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</si>
  <si>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</si>
  <si>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</si>
  <si>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</si>
  <si>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</si>
  <si>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</si>
  <si>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</si>
  <si>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</si>
  <si>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</si>
  <si>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</si>
  <si>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</si>
  <si>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</si>
  <si>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</si>
  <si>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</si>
  <si>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</si>
  <si>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</si>
  <si>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</si>
  <si>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</si>
  <si>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</si>
  <si>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</si>
  <si>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</si>
  <si>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</si>
  <si>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</si>
  <si>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</si>
  <si>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</si>
  <si>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</si>
  <si>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</si>
  <si>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</si>
  <si>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</si>
  <si>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</si>
  <si>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</si>
  <si>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</si>
  <si>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</si>
  <si>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</si>
  <si>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</si>
  <si>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</si>
  <si>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</si>
  <si>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</si>
  <si>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</si>
  <si>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</si>
  <si>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</si>
  <si>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</si>
  <si>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</si>
  <si>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</si>
  <si>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</si>
  <si>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</si>
  <si>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</si>
  <si>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</si>
  <si>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</si>
  <si>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</si>
  <si>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</si>
  <si>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</si>
  <si>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</si>
  <si>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</si>
  <si>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</si>
  <si>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</si>
  <si>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</si>
  <si>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</si>
  <si>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</si>
  <si>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</si>
  <si>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</si>
  <si>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</si>
  <si>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</si>
  <si>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</si>
  <si>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</si>
  <si>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</si>
  <si>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</si>
  <si>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</si>
  <si>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</si>
  <si>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</si>
  <si>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</si>
  <si>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</si>
  <si>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</si>
  <si>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</si>
  <si>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</si>
  <si>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</si>
  <si>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</si>
  <si>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</si>
  <si>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</si>
  <si>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</si>
  <si>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</si>
  <si>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</si>
  <si>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</si>
  <si>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</si>
  <si>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</si>
  <si>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</si>
  <si>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</si>
  <si>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</si>
  <si>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</si>
  <si>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</si>
  <si>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</si>
  <si>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</si>
  <si>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</si>
  <si>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</si>
  <si>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</si>
  <si>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</si>
  <si>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</si>
  <si>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</si>
  <si>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</si>
  <si>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</si>
  <si>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</si>
  <si>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</si>
  <si>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</si>
  <si>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</si>
  <si>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</si>
  <si>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</si>
  <si>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</si>
  <si>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</si>
  <si>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</si>
  <si>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</si>
  <si>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</si>
  <si>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</si>
  <si>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</si>
  <si>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</si>
  <si>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</si>
  <si>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</si>
  <si>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</si>
  <si>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</si>
  <si>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</si>
  <si>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</si>
  <si>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</si>
  <si>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</si>
  <si>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</si>
  <si>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</si>
  <si>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</si>
  <si>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</si>
  <si>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</si>
  <si>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</si>
  <si>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</si>
  <si>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</si>
  <si>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</si>
  <si>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</si>
  <si>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</si>
  <si>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</si>
  <si>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</si>
  <si>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</si>
  <si>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</si>
  <si>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</si>
  <si>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</si>
  <si>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</si>
  <si>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</si>
  <si>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</si>
  <si>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</si>
  <si>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</si>
  <si>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</si>
  <si>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</si>
  <si>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</si>
  <si>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</si>
  <si>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</si>
  <si>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</si>
  <si>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</si>
  <si>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</si>
  <si>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</si>
  <si>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</si>
  <si>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</si>
  <si>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</si>
  <si>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</si>
  <si>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</si>
  <si>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</si>
  <si>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</si>
  <si>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</si>
  <si>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</si>
  <si>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</si>
  <si>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</si>
  <si>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</si>
  <si>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</si>
  <si>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</si>
  <si>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</si>
  <si>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</si>
  <si>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</si>
  <si>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</si>
  <si>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</si>
  <si>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</si>
  <si>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</si>
  <si>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</si>
  <si>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</si>
  <si>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</si>
  <si>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</si>
  <si>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</si>
  <si>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</si>
  <si>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</si>
  <si>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</si>
  <si>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</si>
  <si>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</si>
  <si>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</si>
  <si>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</si>
  <si>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</si>
  <si>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</si>
  <si>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</si>
  <si>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</si>
  <si>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</si>
  <si>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</si>
  <si>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</si>
  <si>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</si>
  <si>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</si>
  <si>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</si>
  <si>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</si>
  <si>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</si>
  <si>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</si>
  <si>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</si>
  <si>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</si>
  <si>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</si>
  <si>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</si>
  <si>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</si>
  <si>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</si>
  <si>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</si>
  <si>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</si>
  <si>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</si>
  <si>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</si>
  <si>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</si>
  <si>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</si>
  <si>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</si>
  <si>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</si>
  <si>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</si>
  <si>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</si>
  <si>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</si>
  <si>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</si>
  <si>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</si>
  <si>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</si>
  <si>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</si>
  <si>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</si>
  <si>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</si>
  <si>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</si>
  <si>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</si>
  <si>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</si>
  <si>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</si>
  <si>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</si>
  <si>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</si>
  <si>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</si>
  <si>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</si>
  <si>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</si>
  <si>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</si>
  <si>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</si>
  <si>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</si>
  <si>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</si>
  <si>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</si>
  <si>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</si>
  <si>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</si>
  <si>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</si>
  <si>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</si>
  <si>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</si>
  <si>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</si>
  <si>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</si>
  <si>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</si>
  <si>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</si>
  <si>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</si>
  <si>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</si>
  <si>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</si>
  <si>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</si>
  <si>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</si>
  <si>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</si>
  <si>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</si>
  <si>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</si>
  <si>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</si>
  <si>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</si>
  <si>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</si>
  <si>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</si>
  <si>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</si>
  <si>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</si>
  <si>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</si>
  <si>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</si>
  <si>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</si>
  <si>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</si>
  <si>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</si>
  <si>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</si>
  <si>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</si>
  <si>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</si>
  <si>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</si>
  <si>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</si>
  <si>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</si>
  <si>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</si>
  <si>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</si>
  <si>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</si>
  <si>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</si>
  <si>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</si>
  <si>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</si>
  <si>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</si>
  <si>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</si>
  <si>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</si>
  <si>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</si>
  <si>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</si>
  <si>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</si>
  <si>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</si>
  <si>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</si>
  <si>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</si>
  <si>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</si>
  <si>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</si>
  <si>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</si>
  <si>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</si>
  <si>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</si>
  <si>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</si>
  <si>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</si>
  <si>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</si>
  <si>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</si>
  <si>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</si>
  <si>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</si>
  <si>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</si>
  <si>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</si>
  <si>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</si>
  <si>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</si>
  <si>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</si>
  <si>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</si>
  <si>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</si>
  <si>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</si>
  <si>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</si>
  <si>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</si>
  <si>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</si>
  <si>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</si>
  <si>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</si>
  <si>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</si>
  <si>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</si>
  <si>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</si>
  <si>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</si>
  <si>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</si>
  <si>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</si>
  <si>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</si>
  <si>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</si>
  <si>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</si>
  <si>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</si>
  <si>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</si>
  <si>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</si>
  <si>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</si>
  <si>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</si>
  <si>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</si>
  <si>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</si>
  <si>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</si>
  <si>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</si>
  <si>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</si>
  <si>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</si>
  <si>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</si>
  <si>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</si>
  <si>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</si>
  <si>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</si>
  <si>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</si>
  <si>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</si>
  <si>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</si>
  <si>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</si>
  <si>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</si>
  <si>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</si>
  <si>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</si>
  <si>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</si>
  <si>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</si>
  <si>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</si>
  <si>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</si>
  <si>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</si>
  <si>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</si>
  <si>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</si>
  <si>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</si>
  <si>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</si>
  <si>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</si>
  <si>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</si>
  <si>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</si>
  <si>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</si>
  <si>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</si>
  <si>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</si>
  <si>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</si>
  <si>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</si>
  <si>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</si>
  <si>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</si>
  <si>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</si>
  <si>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</si>
  <si>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</si>
  <si>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</si>
  <si>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</si>
  <si>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</si>
  <si>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</si>
  <si>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</si>
  <si>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</si>
  <si>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</si>
  <si>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</si>
  <si>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</si>
  <si>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</si>
  <si>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</si>
  <si>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</si>
  <si>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</si>
  <si>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</si>
  <si>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</si>
  <si>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</si>
  <si>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</si>
  <si>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</si>
  <si>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</si>
  <si>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</si>
  <si>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</si>
  <si>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</si>
  <si>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</si>
  <si>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</si>
  <si>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</si>
  <si>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</si>
  <si>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</si>
  <si>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</si>
  <si>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</si>
  <si>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</si>
  <si>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</si>
  <si>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</si>
  <si>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</si>
  <si>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</si>
  <si>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</si>
  <si>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</si>
  <si>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</si>
  <si>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</si>
  <si>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</si>
  <si>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</si>
  <si>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</si>
  <si>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</si>
  <si>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</si>
  <si>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</si>
  <si>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</si>
  <si>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</si>
  <si>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</si>
  <si>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</si>
  <si>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</si>
  <si>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</si>
  <si>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</si>
  <si>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</si>
  <si>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</si>
  <si>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</si>
  <si>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</si>
  <si>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</si>
  <si>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</si>
  <si>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</si>
  <si>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</si>
  <si>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</si>
  <si>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</si>
  <si>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</si>
  <si>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</si>
  <si>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</si>
  <si>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</si>
  <si>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</si>
  <si>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</si>
  <si>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</si>
  <si>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</si>
  <si>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</si>
  <si>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</si>
  <si>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</si>
  <si>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</si>
  <si>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</si>
  <si>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</si>
  <si>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</si>
  <si>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</si>
  <si>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</si>
  <si>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</si>
  <si>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</si>
  <si>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</si>
  <si>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</si>
  <si>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</si>
  <si>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</si>
  <si>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</si>
  <si>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</si>
  <si>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</si>
  <si>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</si>
  <si>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</si>
  <si>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</si>
  <si>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</si>
  <si>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</si>
  <si>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</si>
  <si>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</si>
  <si>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</si>
  <si>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</si>
  <si>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</si>
  <si>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</si>
  <si>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</si>
  <si>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</si>
  <si>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</si>
  <si>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</si>
  <si>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</si>
  <si>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</si>
  <si>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</si>
  <si>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</si>
  <si>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</si>
  <si>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</si>
  <si>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</si>
  <si>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</si>
  <si>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</si>
  <si>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</si>
  <si>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</si>
  <si>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</si>
  <si>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</si>
  <si>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</si>
  <si>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</si>
  <si>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</si>
  <si>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</si>
  <si>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</si>
  <si>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</si>
  <si>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</si>
  <si>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</si>
  <si>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</si>
  <si>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</si>
  <si>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</si>
  <si>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</si>
  <si>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</si>
  <si>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</si>
  <si>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</si>
  <si>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</si>
  <si>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</si>
  <si>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</si>
  <si>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</si>
  <si>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</si>
  <si>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</si>
  <si>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</si>
  <si>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</si>
  <si>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</si>
  <si>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</si>
  <si>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</si>
  <si>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</si>
  <si>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</si>
  <si>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</si>
  <si>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</si>
  <si>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</si>
  <si>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</si>
  <si>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</si>
  <si>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</si>
  <si>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</si>
  <si>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</si>
  <si>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</si>
  <si>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</si>
  <si>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</si>
  <si>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</si>
  <si>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</si>
  <si>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</si>
  <si>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</si>
  <si>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</si>
  <si>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</si>
  <si>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</si>
  <si>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</si>
  <si>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</si>
  <si>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</si>
  <si>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</si>
  <si>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</si>
  <si>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</si>
  <si>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</si>
  <si>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</si>
  <si>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</si>
  <si>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</si>
  <si>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</si>
  <si>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</si>
  <si>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</si>
  <si>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</si>
  <si>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</si>
  <si>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</si>
  <si>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</si>
  <si>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</si>
  <si>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</si>
  <si>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</si>
  <si>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</si>
  <si>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</si>
  <si>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</si>
  <si>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</si>
  <si>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</si>
  <si>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</si>
  <si>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</si>
  <si>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</si>
  <si>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</si>
  <si>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</si>
  <si>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</si>
  <si>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</si>
  <si>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</si>
  <si>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</si>
  <si>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</si>
  <si>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</si>
  <si>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</si>
  <si>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</si>
  <si>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</si>
  <si>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</si>
  <si>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</si>
  <si>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</si>
  <si>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</si>
  <si>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</si>
  <si>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</si>
  <si>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</si>
  <si>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</si>
  <si>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</si>
  <si>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</si>
  <si>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</si>
  <si>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</si>
  <si>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</si>
  <si>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</si>
  <si>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</si>
  <si>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</si>
  <si>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</si>
  <si>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</si>
  <si>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</si>
  <si>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</si>
  <si>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</si>
  <si>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</si>
  <si>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</si>
  <si>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</si>
  <si>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</si>
  <si>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</si>
  <si>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</si>
  <si>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</si>
  <si>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</si>
  <si>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</si>
  <si>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</si>
  <si>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</si>
  <si>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</si>
  <si>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</si>
  <si>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</si>
  <si>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</si>
  <si>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</si>
  <si>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</si>
  <si>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</si>
  <si>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</si>
  <si>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</si>
  <si>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</si>
  <si>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</si>
  <si>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</si>
  <si>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</si>
  <si>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</si>
  <si>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</si>
  <si>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</si>
  <si>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</si>
  <si>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</si>
  <si>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</si>
  <si>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</si>
  <si>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</si>
  <si>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</si>
  <si>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</si>
  <si>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</si>
  <si>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</si>
  <si>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</si>
  <si>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</si>
  <si>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</si>
  <si>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</si>
  <si>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</si>
  <si>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</si>
  <si>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</si>
  <si>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</si>
  <si>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</si>
  <si>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</si>
  <si>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</si>
  <si>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</si>
  <si>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</si>
  <si>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</si>
  <si>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</si>
  <si>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</si>
  <si>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</si>
  <si>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</si>
  <si>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</si>
  <si>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</si>
  <si>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</si>
  <si>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</si>
  <si>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</si>
  <si>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</si>
  <si>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</si>
  <si>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</si>
  <si>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</si>
  <si>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</si>
  <si>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</si>
  <si>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</si>
  <si>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</si>
  <si>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</si>
  <si>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</si>
  <si>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</si>
  <si>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</si>
  <si>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</si>
  <si>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</si>
  <si>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</si>
  <si>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</si>
  <si>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</si>
  <si>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</si>
  <si>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</si>
  <si>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</si>
  <si>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</si>
  <si>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</si>
  <si>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</si>
  <si>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</si>
  <si>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</si>
  <si>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</si>
  <si>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</si>
  <si>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</si>
  <si>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</si>
  <si>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</si>
  <si>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</si>
  <si>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</si>
  <si>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</si>
  <si>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</si>
  <si>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</si>
  <si>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</si>
  <si>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</si>
  <si>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</si>
  <si>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</si>
  <si>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</si>
  <si>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</si>
  <si>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</si>
  <si>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</si>
  <si>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</si>
  <si>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</si>
  <si>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</si>
  <si>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</si>
  <si>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</si>
  <si>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</si>
  <si>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</si>
  <si>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</si>
  <si>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</si>
  <si>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</si>
  <si>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</si>
  <si>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</si>
  <si>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</si>
  <si>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</si>
  <si>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</si>
  <si>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</si>
  <si>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</si>
  <si>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</si>
  <si>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</si>
  <si>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</si>
  <si>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</si>
  <si>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</si>
  <si>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</si>
  <si>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</si>
  <si>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</si>
  <si>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</si>
  <si>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</si>
  <si>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</si>
  <si>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</si>
  <si>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</si>
  <si>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</si>
  <si>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</si>
  <si>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</si>
  <si>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</si>
  <si>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</si>
  <si>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</si>
  <si>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</si>
  <si>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</si>
  <si>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</si>
  <si>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</si>
  <si>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</si>
  <si>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</si>
  <si>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</si>
  <si>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</si>
  <si>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</si>
  <si>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</si>
  <si>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</si>
  <si>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</si>
  <si>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</si>
  <si>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</si>
  <si>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</si>
  <si>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</si>
  <si>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</si>
  <si>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</si>
  <si>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</si>
  <si>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</si>
  <si>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</si>
  <si>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</si>
  <si>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</si>
  <si>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</si>
  <si>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</si>
  <si>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</si>
  <si>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</si>
  <si>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</si>
  <si>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</si>
  <si>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</si>
  <si>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</si>
  <si>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</si>
  <si>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</si>
  <si>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</si>
  <si>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</si>
  <si>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</si>
  <si>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</si>
  <si>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</si>
  <si>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</si>
  <si>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</si>
  <si>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</si>
  <si>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</si>
  <si>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</si>
  <si>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</si>
  <si>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</si>
  <si>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</si>
  <si>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</si>
  <si>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</si>
  <si>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</si>
  <si>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</si>
  <si>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</si>
  <si>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</si>
  <si>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</si>
  <si>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</si>
  <si>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</si>
  <si>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</si>
  <si>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</si>
  <si>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</si>
  <si>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</si>
  <si>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</si>
  <si>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</si>
  <si>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</si>
  <si>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</si>
  <si>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</si>
  <si>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</si>
  <si>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</si>
  <si>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</si>
  <si>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</si>
  <si>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</si>
  <si>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</si>
  <si>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</si>
  <si>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</si>
  <si>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</si>
  <si>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</si>
  <si>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</si>
  <si>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</si>
  <si>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</si>
  <si>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</si>
  <si>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</si>
  <si>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</si>
  <si>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</si>
  <si>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</si>
  <si>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</si>
  <si>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</si>
  <si>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</si>
  <si>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</si>
  <si>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</si>
  <si>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</si>
  <si>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</si>
  <si>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</si>
  <si>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</si>
  <si>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</si>
  <si>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</si>
  <si>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</si>
  <si>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</si>
  <si>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</si>
  <si>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</si>
  <si>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</si>
  <si>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</si>
  <si>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</si>
  <si>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</si>
  <si>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</si>
  <si>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</si>
  <si>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</si>
  <si>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</si>
  <si>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</si>
  <si>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</si>
  <si>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</si>
  <si>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</si>
  <si>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</si>
  <si>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</si>
  <si>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</si>
  <si>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</si>
  <si>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</si>
  <si>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</si>
  <si>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</si>
  <si>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</si>
  <si>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</si>
  <si>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</si>
  <si>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</si>
  <si>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</si>
  <si>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</si>
  <si>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</si>
  <si>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</si>
  <si>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</si>
  <si>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</si>
  <si>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</si>
  <si>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</si>
  <si>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</si>
  <si>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</si>
  <si>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</si>
  <si>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</si>
  <si>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</si>
  <si>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</si>
  <si>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</si>
  <si>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</si>
  <si>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</si>
  <si>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</si>
  <si>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</si>
  <si>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</si>
  <si>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</si>
  <si>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</si>
  <si>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</si>
  <si>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</si>
  <si>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</si>
  <si>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</si>
  <si>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</si>
  <si>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</si>
  <si>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</si>
  <si>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</si>
  <si>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</si>
  <si>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</si>
  <si>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</si>
  <si>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</si>
  <si>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</si>
  <si>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</si>
  <si>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</si>
  <si>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</si>
  <si>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</si>
  <si>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</si>
  <si>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</si>
  <si>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</si>
  <si>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</si>
  <si>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</si>
  <si>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</si>
  <si>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</si>
  <si>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</si>
  <si>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</si>
  <si>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</si>
  <si>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</si>
  <si>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</si>
  <si>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</si>
  <si>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</si>
  <si>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</si>
  <si>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</si>
  <si>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</si>
  <si>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</si>
  <si>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</si>
  <si>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</si>
  <si>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</si>
  <si>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</si>
  <si>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</si>
  <si>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</si>
  <si>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</si>
  <si>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</si>
  <si>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</si>
  <si>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</si>
  <si>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</si>
  <si>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</si>
  <si>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</si>
  <si>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</si>
  <si>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</si>
  <si>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</si>
  <si>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</si>
  <si>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</si>
  <si>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</si>
  <si>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</si>
  <si>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</si>
  <si>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</si>
  <si>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</si>
  <si>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</si>
  <si>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</si>
  <si>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</si>
  <si>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</si>
  <si>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</si>
  <si>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</si>
  <si>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</si>
  <si>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</si>
  <si>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</si>
  <si>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</si>
  <si>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</si>
  <si>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</si>
  <si>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</si>
  <si>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</si>
  <si>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</si>
  <si>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</si>
  <si>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</si>
  <si>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</si>
  <si>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</si>
  <si>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</si>
  <si>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</si>
  <si>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</si>
  <si>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</si>
  <si>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</si>
  <si>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</si>
  <si>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</si>
  <si>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</si>
  <si>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</si>
  <si>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</si>
  <si>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</si>
  <si>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</si>
  <si>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</si>
  <si>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</si>
  <si>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</si>
  <si>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</si>
  <si>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</si>
  <si>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</si>
  <si>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</si>
  <si>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</si>
  <si>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</si>
  <si>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</si>
  <si>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</si>
  <si>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</si>
  <si>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</si>
  <si>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</si>
  <si>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</si>
  <si>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</si>
  <si>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</si>
  <si>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</si>
  <si>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</si>
  <si>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</si>
  <si>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</si>
  <si>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</si>
  <si>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</si>
  <si>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</si>
  <si>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</si>
  <si>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</si>
  <si>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</si>
  <si>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</si>
  <si>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</si>
  <si>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</si>
  <si>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</si>
  <si>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</si>
  <si>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</si>
  <si>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</si>
  <si>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</si>
  <si>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</si>
  <si>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</si>
  <si>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</si>
  <si>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</si>
  <si>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</si>
  <si>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</si>
  <si>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</si>
  <si>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</si>
  <si>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</si>
  <si>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</si>
  <si>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</si>
  <si>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</si>
  <si>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</si>
  <si>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</si>
  <si>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</si>
  <si>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</si>
  <si>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</si>
  <si>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</si>
  <si>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</si>
  <si>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</si>
  <si>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</si>
  <si>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</si>
  <si>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</si>
  <si>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</si>
  <si>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</si>
  <si>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</si>
  <si>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</si>
  <si>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</si>
  <si>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</si>
  <si>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</si>
  <si>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</si>
  <si>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</si>
  <si>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</si>
  <si>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</si>
  <si>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</si>
  <si>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</si>
  <si>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</si>
  <si>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</si>
  <si>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</si>
  <si>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</si>
  <si>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</si>
  <si>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</si>
  <si>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</si>
  <si>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</si>
  <si>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</si>
  <si>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</si>
  <si>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</si>
  <si>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</si>
  <si>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</si>
  <si>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</si>
  <si>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</si>
  <si>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</si>
  <si>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</si>
  <si>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</si>
  <si>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</si>
  <si>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</si>
  <si>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</si>
  <si>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</si>
  <si>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</si>
  <si>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</si>
  <si>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</si>
  <si>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</si>
  <si>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</si>
  <si>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</si>
  <si>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</si>
  <si>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</si>
  <si>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</si>
  <si>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</si>
  <si>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</si>
  <si>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</si>
  <si>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</si>
  <si>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</si>
  <si>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</si>
  <si>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</si>
  <si>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</si>
  <si>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</si>
  <si>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</si>
  <si>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</si>
  <si>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</si>
  <si>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</si>
  <si>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</si>
  <si>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</si>
  <si>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</si>
  <si>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</si>
  <si>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</si>
  <si>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</si>
  <si>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</si>
  <si>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</si>
  <si>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</si>
  <si>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</si>
  <si>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</si>
  <si>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</si>
  <si>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</si>
  <si>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</si>
  <si>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</si>
  <si>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</si>
  <si>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</si>
  <si>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</si>
  <si>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</si>
  <si>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</si>
  <si>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</si>
  <si>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</si>
  <si>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</si>
  <si>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</si>
  <si>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</si>
  <si>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</si>
  <si>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</si>
  <si>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</si>
  <si>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</si>
  <si>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</si>
  <si>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</si>
  <si>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</si>
  <si>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</si>
  <si>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</si>
  <si>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</si>
  <si>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</si>
  <si>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</si>
  <si>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</si>
  <si>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</si>
  <si>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</si>
  <si>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</si>
  <si>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</si>
  <si>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</si>
  <si>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</si>
  <si>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</si>
  <si>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</si>
  <si>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</si>
  <si>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</si>
  <si>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</si>
  <si>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</si>
  <si>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</si>
  <si>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</si>
  <si>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</si>
  <si>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</si>
  <si>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</si>
  <si>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</si>
  <si>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</si>
  <si>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</si>
  <si>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</si>
  <si>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</si>
  <si>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</si>
  <si>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</si>
  <si>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</si>
  <si>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</si>
  <si>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</si>
  <si>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</si>
  <si>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</si>
  <si>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</si>
  <si>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</si>
  <si>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</si>
  <si>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</si>
  <si>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</si>
  <si>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</si>
  <si>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</si>
  <si>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</si>
  <si>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</si>
  <si>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</si>
  <si>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</si>
  <si>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</si>
  <si>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</si>
  <si>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</si>
  <si>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</si>
  <si>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</si>
  <si>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</si>
  <si>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</si>
  <si>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</si>
  <si>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</si>
  <si>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</si>
  <si>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</si>
  <si>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</si>
  <si>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</si>
  <si>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</si>
  <si>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</si>
  <si>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</si>
  <si>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</si>
  <si>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</si>
  <si>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</si>
  <si>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</si>
  <si>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</si>
  <si>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</si>
  <si>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</si>
  <si>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</si>
  <si>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</si>
  <si>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</si>
  <si>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</si>
  <si>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</si>
  <si>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</si>
  <si>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</si>
  <si>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</si>
  <si>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</si>
  <si>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</si>
  <si>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</si>
  <si>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</si>
  <si>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</si>
  <si>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</si>
  <si>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</si>
  <si>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</si>
  <si>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</si>
  <si>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</si>
  <si>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</si>
  <si>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</si>
  <si>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</si>
  <si>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</si>
  <si>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</si>
  <si>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</si>
  <si>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</si>
  <si>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</si>
  <si>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</si>
  <si>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</si>
  <si>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</si>
  <si>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</si>
  <si>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</si>
  <si>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</si>
  <si>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</si>
  <si>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</si>
  <si>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</si>
  <si>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</si>
  <si>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</si>
  <si>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</si>
  <si>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</si>
  <si>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</si>
  <si>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</si>
  <si>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</si>
  <si>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</si>
  <si>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</si>
  <si>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</si>
  <si>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</si>
  <si>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</si>
  <si>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</si>
  <si>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</si>
  <si>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</si>
  <si>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</si>
  <si>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</si>
  <si>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</si>
  <si>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</si>
  <si>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</si>
  <si>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</si>
  <si>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</si>
  <si>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</si>
  <si>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</si>
  <si>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</si>
  <si>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</si>
  <si>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</si>
  <si>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</si>
  <si>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</si>
  <si>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</si>
  <si>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</si>
  <si>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</si>
  <si>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</si>
  <si>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</si>
  <si>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</si>
  <si>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</si>
  <si>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</si>
  <si>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</si>
  <si>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</si>
  <si>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</si>
  <si>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</si>
  <si>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</si>
  <si>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</si>
  <si>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</si>
  <si>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</si>
  <si>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</si>
  <si>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</si>
  <si>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</si>
  <si>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</si>
  <si>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</si>
  <si>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</si>
  <si>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</si>
  <si>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</si>
  <si>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</si>
  <si>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</si>
  <si>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</si>
  <si>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</si>
  <si>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</si>
  <si>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</si>
  <si>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</si>
  <si>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</si>
  <si>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</si>
  <si>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</si>
  <si>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</si>
  <si>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</si>
  <si>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</si>
  <si>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</si>
  <si>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</si>
  <si>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</si>
  <si>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</si>
  <si>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</si>
  <si>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</si>
  <si>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</si>
  <si>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</si>
  <si>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</si>
  <si>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</si>
  <si>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</si>
  <si>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</si>
  <si>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</si>
  <si>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</si>
  <si>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</si>
  <si>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</si>
  <si>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</si>
  <si>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</si>
  <si>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</si>
  <si>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</si>
  <si>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</si>
  <si>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</si>
  <si>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</si>
  <si>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</si>
  <si>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</si>
  <si>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</si>
  <si>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</si>
  <si>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</si>
  <si>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</si>
  <si>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</si>
  <si>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</si>
  <si>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</si>
  <si>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</si>
  <si>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</si>
  <si>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</si>
  <si>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</si>
  <si>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</si>
  <si>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</si>
  <si>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</si>
  <si>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</si>
  <si>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</si>
  <si>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</si>
  <si>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</si>
  <si>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</si>
  <si>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</si>
  <si>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</si>
  <si>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</si>
  <si>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</si>
  <si>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</si>
  <si>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</si>
  <si>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</si>
  <si>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</si>
  <si>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</si>
  <si>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</si>
  <si>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</si>
  <si>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</si>
  <si>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</si>
  <si>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</si>
  <si>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</si>
  <si>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</si>
  <si>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</si>
  <si>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</si>
  <si>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</si>
  <si>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</si>
  <si>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</si>
  <si>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</si>
  <si>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</si>
  <si>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</si>
  <si>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</si>
  <si>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</si>
  <si>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</si>
  <si>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</si>
  <si>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</si>
  <si>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</si>
  <si>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</si>
  <si>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</si>
  <si>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</si>
  <si>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</si>
  <si>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</si>
  <si>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</si>
  <si>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</si>
  <si>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</si>
  <si>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</si>
  <si>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</si>
  <si>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</si>
  <si>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</si>
  <si>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</si>
  <si>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</si>
  <si>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</si>
  <si>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</si>
  <si>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</si>
  <si>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</si>
  <si>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</si>
  <si>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</si>
  <si>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</si>
  <si>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</si>
  <si>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</si>
  <si>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</si>
  <si>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</si>
  <si>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</si>
  <si>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</si>
  <si>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</si>
  <si>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</si>
  <si>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</si>
  <si>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</si>
  <si>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</si>
  <si>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</si>
  <si>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</si>
  <si>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</si>
  <si>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</si>
  <si>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</si>
  <si>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</si>
  <si>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</si>
  <si>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</si>
  <si>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</si>
  <si>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</si>
  <si>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</si>
  <si>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</si>
  <si>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</si>
  <si>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</si>
  <si>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</si>
  <si>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</si>
  <si>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</si>
  <si>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</si>
  <si>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</si>
  <si>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</si>
  <si>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</si>
  <si>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</si>
  <si>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</si>
  <si>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</si>
  <si>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</si>
  <si>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</si>
  <si>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</si>
  <si>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</si>
  <si>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</si>
  <si>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</si>
  <si>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</si>
  <si>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</si>
  <si>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</si>
  <si>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</si>
  <si>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</si>
  <si>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</si>
  <si>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</si>
  <si>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</si>
  <si>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</si>
  <si>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</si>
  <si>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</si>
  <si>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</si>
  <si>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</si>
  <si>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</si>
  <si>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</si>
  <si>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</si>
  <si>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</si>
  <si>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</si>
  <si>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</si>
  <si>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</si>
  <si>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</si>
  <si>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</si>
  <si>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</si>
  <si>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</si>
  <si>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</si>
  <si>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</si>
  <si>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</si>
  <si>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</si>
  <si>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</si>
  <si>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</si>
  <si>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</si>
  <si>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</si>
  <si>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</si>
  <si>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</si>
  <si>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</si>
  <si>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</si>
  <si>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</si>
  <si>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</si>
  <si>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</si>
  <si>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</si>
  <si>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</si>
  <si>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</si>
  <si>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</si>
  <si>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</si>
  <si>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</si>
  <si>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</si>
  <si>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</si>
  <si>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</si>
  <si>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</si>
  <si>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</si>
  <si>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</si>
  <si>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</si>
  <si>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</si>
  <si>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</si>
  <si>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</si>
  <si>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</si>
  <si>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</si>
  <si>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</si>
  <si>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</si>
  <si>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</si>
  <si>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</si>
  <si>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</si>
  <si>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</si>
  <si>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</si>
  <si>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</si>
  <si>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</si>
  <si>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</si>
  <si>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</si>
  <si>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</si>
  <si>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</si>
  <si>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</si>
  <si>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</si>
  <si>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</si>
  <si>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</si>
  <si>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</si>
  <si>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</si>
  <si>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</si>
  <si>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</si>
  <si>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</si>
  <si>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</si>
  <si>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</si>
  <si>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</si>
  <si>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</si>
  <si>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</si>
  <si>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</si>
  <si>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</si>
  <si>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</si>
  <si>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</si>
  <si>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</si>
  <si>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</si>
  <si>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</si>
  <si>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</si>
  <si>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</si>
  <si>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</si>
  <si>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</si>
  <si>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</si>
  <si>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</si>
  <si>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</si>
  <si>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</si>
  <si>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</si>
  <si>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</si>
  <si>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</si>
  <si>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</si>
  <si>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</si>
  <si>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</si>
  <si>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</si>
  <si>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</si>
  <si>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</si>
  <si>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</si>
  <si>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</si>
  <si>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</si>
  <si>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</si>
  <si>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</si>
  <si>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</si>
  <si>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</si>
  <si>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</si>
  <si>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</si>
  <si>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</si>
  <si>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</si>
  <si>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</si>
  <si>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</si>
  <si>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</si>
  <si>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</si>
  <si>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</si>
  <si>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</si>
  <si>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</si>
  <si>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</si>
  <si>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</si>
  <si>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</si>
  <si>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</si>
  <si>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</si>
  <si>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</si>
  <si>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</si>
  <si>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</si>
  <si>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</si>
  <si>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</si>
  <si>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</si>
  <si>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</si>
  <si>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</si>
  <si>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</si>
  <si>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</si>
  <si>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</si>
  <si>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</si>
  <si>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</si>
  <si>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</si>
  <si>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</si>
  <si>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</si>
  <si>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</si>
  <si>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</si>
  <si>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</si>
  <si>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</si>
  <si>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</si>
  <si>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</si>
  <si>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</si>
  <si>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</si>
  <si>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</si>
  <si>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</si>
  <si>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</si>
  <si>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</si>
  <si>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</si>
  <si>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</si>
  <si>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</si>
  <si>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</si>
  <si>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</si>
  <si>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</si>
  <si>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</si>
  <si>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</si>
  <si>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</si>
  <si>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</si>
  <si>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</si>
  <si>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</si>
  <si>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</si>
  <si>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</si>
  <si>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</si>
  <si>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</si>
  <si>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</si>
  <si>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</si>
  <si>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</si>
  <si>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</si>
  <si>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</si>
  <si>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</si>
  <si>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</si>
  <si>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</si>
  <si>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</si>
  <si>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</si>
  <si>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</si>
  <si>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</si>
  <si>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</si>
  <si>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</si>
  <si>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</si>
  <si>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</si>
  <si>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</si>
  <si>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</si>
  <si>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</si>
  <si>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</si>
  <si>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</si>
  <si>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</si>
  <si>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</si>
  <si>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</si>
  <si>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</si>
  <si>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</si>
  <si>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</si>
  <si>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</si>
  <si>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</si>
  <si>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</si>
  <si>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</si>
  <si>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</si>
  <si>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</si>
  <si>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</si>
  <si>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</si>
  <si>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</si>
  <si>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</si>
  <si>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</si>
  <si>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</si>
  <si>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</si>
  <si>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</si>
  <si>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</si>
  <si>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</si>
  <si>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</si>
  <si>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</si>
  <si>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</si>
  <si>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</si>
  <si>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</si>
  <si>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</si>
  <si>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</si>
  <si>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</si>
  <si>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</si>
  <si>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</si>
  <si>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</si>
  <si>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</si>
  <si>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</si>
  <si>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</si>
  <si>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</si>
  <si>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</si>
  <si>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</si>
  <si>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</si>
  <si>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</si>
  <si>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</si>
  <si>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</si>
  <si>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</si>
  <si>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</si>
  <si>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</si>
  <si>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</si>
  <si>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</si>
  <si>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</si>
  <si>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</si>
  <si>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</si>
  <si>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</si>
  <si>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</si>
  <si>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</si>
  <si>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</si>
  <si>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</si>
  <si>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</si>
  <si>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</si>
  <si>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</si>
  <si>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</si>
  <si>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</si>
  <si>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</si>
  <si>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</si>
  <si>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</si>
  <si>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</si>
  <si>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</si>
  <si>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</si>
  <si>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</si>
  <si>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</si>
  <si>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</si>
  <si>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</si>
  <si>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</si>
  <si>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</si>
  <si>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</si>
  <si>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</si>
  <si>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</si>
  <si>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</si>
  <si>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</si>
  <si>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</si>
  <si>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</si>
  <si>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</si>
  <si>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</si>
  <si>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</si>
  <si>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</si>
  <si>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</si>
  <si>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</si>
  <si>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</si>
  <si>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</si>
  <si>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</si>
  <si>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</si>
  <si>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</si>
  <si>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</si>
  <si>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</si>
  <si>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</si>
  <si>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</si>
  <si>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</si>
  <si>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</si>
  <si>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</si>
  <si>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</si>
  <si>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</si>
  <si>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</si>
  <si>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</si>
  <si>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</si>
  <si>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</si>
  <si>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</si>
  <si>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</si>
  <si>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</si>
  <si>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</si>
  <si>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</si>
  <si>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</si>
  <si>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</si>
  <si>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</si>
  <si>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</si>
  <si>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</si>
  <si>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</si>
  <si>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</si>
  <si>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</si>
  <si>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</si>
  <si>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</si>
  <si>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</si>
  <si>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</si>
  <si>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</si>
  <si>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</si>
  <si>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</si>
  <si>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</si>
  <si>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</si>
  <si>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</si>
  <si>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</si>
  <si>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</si>
  <si>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</si>
  <si>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</si>
  <si>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</si>
  <si>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</si>
  <si>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</si>
  <si>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</si>
  <si>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</si>
  <si>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</si>
  <si>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</si>
  <si>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</si>
  <si>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</si>
  <si>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</si>
  <si>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</si>
  <si>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</si>
  <si>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</si>
  <si>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</si>
  <si>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</si>
  <si>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</si>
  <si>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</si>
  <si>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</si>
  <si>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</si>
  <si>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</si>
  <si>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</si>
  <si>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</si>
  <si>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</si>
  <si>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</si>
  <si>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</si>
  <si>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</si>
  <si>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</si>
  <si>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</si>
  <si>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</si>
  <si>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</si>
  <si>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</si>
  <si>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</si>
  <si>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</si>
  <si>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</si>
  <si>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</si>
  <si>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</si>
  <si>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</si>
  <si>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</si>
  <si>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</si>
  <si>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</si>
  <si>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</si>
  <si>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</si>
  <si>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</si>
  <si>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</si>
  <si>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</si>
  <si>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</si>
  <si>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</si>
  <si>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</si>
  <si>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</si>
  <si>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</si>
  <si>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</si>
  <si>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</si>
  <si>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</si>
  <si>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</si>
  <si>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</si>
  <si>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</si>
  <si>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</si>
  <si>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</si>
  <si>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</si>
  <si>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</si>
  <si>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</si>
  <si>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</si>
  <si>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</si>
  <si>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</si>
  <si>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</si>
  <si>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</si>
  <si>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</si>
  <si>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</si>
  <si>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</si>
  <si>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</si>
  <si>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</si>
  <si>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</si>
  <si>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</si>
  <si>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</si>
  <si>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</si>
  <si>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</si>
  <si>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</si>
  <si>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</si>
  <si>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</si>
  <si>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</si>
  <si>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</si>
  <si>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</si>
  <si>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</si>
  <si>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</si>
  <si>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</si>
  <si>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</si>
  <si>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</si>
  <si>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</si>
  <si>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</si>
  <si>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</si>
  <si>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</si>
  <si>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</si>
  <si>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</si>
  <si>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</si>
  <si>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</si>
  <si>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</si>
  <si>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</si>
  <si>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</si>
  <si>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</si>
  <si>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</si>
  <si>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</si>
  <si>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</si>
  <si>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</si>
  <si>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</si>
  <si>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</si>
  <si>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</si>
  <si>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</si>
  <si>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</si>
  <si>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</si>
  <si>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</si>
  <si>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</si>
  <si>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</si>
  <si>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</si>
  <si>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</si>
  <si>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</si>
  <si>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</si>
  <si>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</si>
  <si>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</si>
  <si>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</si>
  <si>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</si>
  <si>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</si>
  <si>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</si>
  <si>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</si>
  <si>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</si>
  <si>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</si>
  <si>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</si>
  <si>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</si>
  <si>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</si>
  <si>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</si>
  <si>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</si>
  <si>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</si>
  <si>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</si>
  <si>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</si>
  <si>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</si>
  <si>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</si>
  <si>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</si>
  <si>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</si>
  <si>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</si>
  <si>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</si>
  <si>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</si>
  <si>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</si>
  <si>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</si>
  <si>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</si>
  <si>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</si>
  <si>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</si>
  <si>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</si>
  <si>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</si>
  <si>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</si>
  <si>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</si>
  <si>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</si>
  <si>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</si>
  <si>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</si>
  <si>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</si>
  <si>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</si>
  <si>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</si>
  <si>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</si>
  <si>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</si>
  <si>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</si>
  <si>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</si>
  <si>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</si>
  <si>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</si>
  <si>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</si>
  <si>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</si>
  <si>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</si>
  <si>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</si>
  <si>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</si>
  <si>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</si>
  <si>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</si>
  <si>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</si>
  <si>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</si>
  <si>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</si>
  <si>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</si>
  <si>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</si>
  <si>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</si>
  <si>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</si>
  <si>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</si>
  <si>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</si>
  <si>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</si>
  <si>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</si>
  <si>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</si>
  <si>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</si>
  <si>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</si>
  <si>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</si>
  <si>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</si>
  <si>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</si>
  <si>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</si>
  <si>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</si>
  <si>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</si>
  <si>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</si>
  <si>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</si>
  <si>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</si>
  <si>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</si>
  <si>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</si>
  <si>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</si>
  <si>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</si>
  <si>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</si>
  <si>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</si>
  <si>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</si>
  <si>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</si>
  <si>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</si>
  <si>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</si>
  <si>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</si>
  <si>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</si>
  <si>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</si>
  <si>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</si>
  <si>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</si>
  <si>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</si>
  <si>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</si>
  <si>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</si>
  <si>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</si>
  <si>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</si>
  <si>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</si>
  <si>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</si>
  <si>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</si>
  <si>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</si>
  <si>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</si>
  <si>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</si>
  <si>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</si>
  <si>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</si>
  <si>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</si>
  <si>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</si>
  <si>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</si>
  <si>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</si>
  <si>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</si>
  <si>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</si>
  <si>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</si>
  <si>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</si>
  <si>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</si>
  <si>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</si>
  <si>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</si>
  <si>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</si>
  <si>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</si>
  <si>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</si>
  <si>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</si>
  <si>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</si>
  <si>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</si>
  <si>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</si>
  <si>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</si>
  <si>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</si>
  <si>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</si>
  <si>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</si>
  <si>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</si>
  <si>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</si>
  <si>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</si>
  <si>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</si>
  <si>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</si>
  <si>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</si>
  <si>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</si>
  <si>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</si>
  <si>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</si>
  <si>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</si>
  <si>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</si>
  <si>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</si>
  <si>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</si>
  <si>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</si>
  <si>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</si>
  <si>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</si>
  <si>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</si>
  <si>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</si>
  <si>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</si>
  <si>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</si>
  <si>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</si>
  <si>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</si>
  <si>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</si>
  <si>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</si>
  <si>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</si>
  <si>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</si>
  <si>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</si>
  <si>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</si>
  <si>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</si>
  <si>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</si>
  <si>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</si>
  <si>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</si>
  <si>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</si>
  <si>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</si>
  <si>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</si>
  <si>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</si>
  <si>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</si>
  <si>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</si>
  <si>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</si>
  <si>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</si>
  <si>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</si>
  <si>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</si>
  <si>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</si>
  <si>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</si>
  <si>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</si>
  <si>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</si>
  <si>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</si>
  <si>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</si>
  <si>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</si>
  <si>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</si>
  <si>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</si>
  <si>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</si>
  <si>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</si>
  <si>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</si>
  <si>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</si>
  <si>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</si>
  <si>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</si>
  <si>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</si>
  <si>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</si>
  <si>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</si>
  <si>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</si>
  <si>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</si>
  <si>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</si>
  <si>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</si>
  <si>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</si>
  <si>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</si>
  <si>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</si>
  <si>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</si>
  <si>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</si>
  <si>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</si>
  <si>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</si>
  <si>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</si>
  <si>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</si>
  <si>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</si>
  <si>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</si>
  <si>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</si>
  <si>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</si>
  <si>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</si>
  <si>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</si>
  <si>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</si>
  <si>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</si>
  <si>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</si>
  <si>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</si>
  <si>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</si>
  <si>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</si>
  <si>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</si>
  <si>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</si>
  <si>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</si>
  <si>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</si>
  <si>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</si>
  <si>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</si>
  <si>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</si>
  <si>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</si>
  <si>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</si>
  <si>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</si>
  <si>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</si>
  <si>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</si>
  <si>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</si>
  <si>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</si>
  <si>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</si>
  <si>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</si>
  <si>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</si>
  <si>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</si>
  <si>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</si>
  <si>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</si>
  <si>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</si>
  <si>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</si>
  <si>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</si>
  <si>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</si>
  <si>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</si>
  <si>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</si>
  <si>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</si>
  <si>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</si>
  <si>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</si>
  <si>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</si>
  <si>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</si>
  <si>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</si>
  <si>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</si>
  <si>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</si>
  <si>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</si>
  <si>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</si>
  <si>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</si>
  <si>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</si>
  <si>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</si>
  <si>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</si>
  <si>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</si>
  <si>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</si>
  <si>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</si>
  <si>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</si>
  <si>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</si>
  <si>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</si>
  <si>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</si>
  <si>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</si>
  <si>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</si>
  <si>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</si>
  <si>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</si>
  <si>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</si>
  <si>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</si>
  <si>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</si>
  <si>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</si>
  <si>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</si>
  <si>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</si>
  <si>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</si>
  <si>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</si>
  <si>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</si>
  <si>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</si>
  <si>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</si>
  <si>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</si>
  <si>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</si>
  <si>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</si>
  <si>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</si>
  <si>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</si>
  <si>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</si>
  <si>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</si>
  <si>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</si>
  <si>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</si>
  <si>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</si>
  <si>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</si>
  <si>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</si>
  <si>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</si>
  <si>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</si>
  <si>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</si>
  <si>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</si>
  <si>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</si>
  <si>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</si>
  <si>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</si>
  <si>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</si>
  <si>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</si>
  <si>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</si>
  <si>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</si>
  <si>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</si>
  <si>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</si>
  <si>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</si>
  <si>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</si>
  <si>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</si>
  <si>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</si>
  <si>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</si>
  <si>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</si>
  <si>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</si>
  <si>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</si>
  <si>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</si>
  <si>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</si>
  <si>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</si>
  <si>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</si>
  <si>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</si>
  <si>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</si>
  <si>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</si>
  <si>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</si>
  <si>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</si>
  <si>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</si>
  <si>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</si>
  <si>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</si>
  <si>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</si>
  <si>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</si>
  <si>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</si>
  <si>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</si>
  <si>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</si>
  <si>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</si>
  <si>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</si>
  <si>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</si>
  <si>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</si>
  <si>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</si>
  <si>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</si>
  <si>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</si>
  <si>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</si>
  <si>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</si>
  <si>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</si>
  <si>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</si>
  <si>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</si>
  <si>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</si>
  <si>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</si>
  <si>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</si>
  <si>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</si>
  <si>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</si>
  <si>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</si>
  <si>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</si>
  <si>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</si>
  <si>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</si>
  <si>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</si>
  <si>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</si>
  <si>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</si>
  <si>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</si>
  <si>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</si>
  <si>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</si>
  <si>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</si>
  <si>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</si>
  <si>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</si>
  <si>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</si>
  <si>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</si>
  <si>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</si>
  <si>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</si>
  <si>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</si>
  <si>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</si>
  <si>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</si>
  <si>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</si>
  <si>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</si>
  <si>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</si>
  <si>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</si>
  <si>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</si>
  <si>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</si>
  <si>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</si>
  <si>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</si>
  <si>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</si>
  <si>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</si>
  <si>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</si>
  <si>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</si>
  <si>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</si>
  <si>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</si>
  <si>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</si>
  <si>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</si>
  <si>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</si>
  <si>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</si>
  <si>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</si>
  <si>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</si>
  <si>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</si>
  <si>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</si>
  <si>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</si>
  <si>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</si>
  <si>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</si>
  <si>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</si>
  <si>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</si>
  <si>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</si>
  <si>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</si>
  <si>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</si>
  <si>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</si>
  <si>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</si>
  <si>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</si>
  <si>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</si>
  <si>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</si>
  <si>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</si>
  <si>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</si>
  <si>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</si>
  <si>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</si>
  <si>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</si>
  <si>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</si>
  <si>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</si>
  <si>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</si>
  <si>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</si>
  <si>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</si>
  <si>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</si>
  <si>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</si>
  <si>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</si>
  <si>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</si>
  <si>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</si>
  <si>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</si>
  <si>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</si>
  <si>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</si>
  <si>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</si>
  <si>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</si>
  <si>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</si>
  <si>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</si>
  <si>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</si>
  <si>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</si>
  <si>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</si>
  <si>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</si>
  <si>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</si>
  <si>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</si>
  <si>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</si>
  <si>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</si>
  <si>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</si>
  <si>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</si>
  <si>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</si>
  <si>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</si>
  <si>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</si>
  <si>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</si>
  <si>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</si>
  <si>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</si>
  <si>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</si>
  <si>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</si>
  <si>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</si>
  <si>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</si>
  <si>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</si>
  <si>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</si>
  <si>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</si>
  <si>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</si>
  <si>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</si>
  <si>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</si>
  <si>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</si>
  <si>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</si>
  <si>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</si>
  <si>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</si>
  <si>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</si>
  <si>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</si>
  <si>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</si>
  <si>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</si>
  <si>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</si>
  <si>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</si>
  <si>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</si>
  <si>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</si>
  <si>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</si>
  <si>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</si>
  <si>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</si>
  <si>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</si>
  <si>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</si>
  <si>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</si>
  <si>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</si>
  <si>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</si>
  <si>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</si>
  <si>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</si>
  <si>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</si>
  <si>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</si>
  <si>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</si>
  <si>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</si>
  <si>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</si>
  <si>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</si>
  <si>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</si>
  <si>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</si>
  <si>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</si>
  <si>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</si>
  <si>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</si>
  <si>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</si>
  <si>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</si>
  <si>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</si>
  <si>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</si>
  <si>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</si>
  <si>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</si>
  <si>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</si>
  <si>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</si>
  <si>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</si>
  <si>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</si>
  <si>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</si>
  <si>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</si>
  <si>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</si>
  <si>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</si>
  <si>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</si>
  <si>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</si>
  <si>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</si>
  <si>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</si>
  <si>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</si>
  <si>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</si>
  <si>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</si>
  <si>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</si>
  <si>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</si>
  <si>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</si>
  <si>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</si>
  <si>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</si>
  <si>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</si>
  <si>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</si>
  <si>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</si>
  <si>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</si>
  <si>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</si>
  <si>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</si>
  <si>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</si>
  <si>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</si>
  <si>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</si>
  <si>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</si>
  <si>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</si>
  <si>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</si>
  <si>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</si>
  <si>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</si>
  <si>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</si>
  <si>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</si>
  <si>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</si>
  <si>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</si>
  <si>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</si>
  <si>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</si>
  <si>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</si>
  <si>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</si>
  <si>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</si>
  <si>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</si>
  <si>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</si>
  <si>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</si>
  <si>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</si>
  <si>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</si>
  <si>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</si>
  <si>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</si>
  <si>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</si>
  <si>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</si>
  <si>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</si>
  <si>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</si>
  <si>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</si>
  <si>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</si>
  <si>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</si>
  <si>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</si>
  <si>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</si>
  <si>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</si>
  <si>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</si>
  <si>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</si>
  <si>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</si>
  <si>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</si>
  <si>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</si>
  <si>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</si>
  <si>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</si>
  <si>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</si>
  <si>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</si>
  <si>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</si>
  <si>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</si>
  <si>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</si>
  <si>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</si>
  <si>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</si>
  <si>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</si>
  <si>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</si>
  <si>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</si>
  <si>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</si>
  <si>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</si>
  <si>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</si>
  <si>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</si>
  <si>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</si>
  <si>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</si>
  <si>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</si>
  <si>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</si>
  <si>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</si>
  <si>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</si>
  <si>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</si>
  <si>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</si>
  <si>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</si>
  <si>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</si>
  <si>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</si>
  <si>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</si>
  <si>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</si>
  <si>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</si>
  <si>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</si>
  <si>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</si>
  <si>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</si>
  <si>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</si>
  <si>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</si>
  <si>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</si>
  <si>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</si>
  <si>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</si>
  <si>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</si>
  <si>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</si>
  <si>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</si>
  <si>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</si>
  <si>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</si>
  <si>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</si>
  <si>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</si>
  <si>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</si>
  <si>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</si>
  <si>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</si>
  <si>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</si>
  <si>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</si>
  <si>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</si>
  <si>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</si>
  <si>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</si>
  <si>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</si>
  <si>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</si>
  <si>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</si>
  <si>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</si>
  <si>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</si>
  <si>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</si>
  <si>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</si>
  <si>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</si>
  <si>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</si>
  <si>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</si>
  <si>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</si>
  <si>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</si>
  <si>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</si>
  <si>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</si>
  <si>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</si>
  <si>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</si>
  <si>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</si>
  <si>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</si>
  <si>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</si>
  <si>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</si>
  <si>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</si>
  <si>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</si>
  <si>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</si>
  <si>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</si>
  <si>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</si>
  <si>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</si>
  <si>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</si>
  <si>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</si>
  <si>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</si>
  <si>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</si>
  <si>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</si>
  <si>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</si>
  <si>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</si>
  <si>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</si>
  <si>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</si>
  <si>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</si>
  <si>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</si>
  <si>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</si>
  <si>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</si>
  <si>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</si>
  <si>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</si>
  <si>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</si>
  <si>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</si>
  <si>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</si>
  <si>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</si>
  <si>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</si>
  <si>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</si>
  <si>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</si>
  <si>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</si>
  <si>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</si>
  <si>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</si>
  <si>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</si>
  <si>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</si>
  <si>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</si>
  <si>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</si>
  <si>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</si>
  <si>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</si>
  <si>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</si>
  <si>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</si>
  <si>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</si>
  <si>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</si>
  <si>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</si>
  <si>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</si>
  <si>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</si>
  <si>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</si>
  <si>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</si>
  <si>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</si>
  <si>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</si>
  <si>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</si>
  <si>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</si>
  <si>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</si>
  <si>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</si>
  <si>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</si>
  <si>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</si>
  <si>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</si>
  <si>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</si>
  <si>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</si>
  <si>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</si>
  <si>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</si>
  <si>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</si>
  <si>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</si>
  <si>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</si>
  <si>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</si>
  <si>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</si>
  <si>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</si>
  <si>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</si>
  <si>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</si>
  <si>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</si>
  <si>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</si>
  <si>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</si>
  <si>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</si>
  <si>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</si>
  <si>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</si>
  <si>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</si>
  <si>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</si>
  <si>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</si>
  <si>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</si>
  <si>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</si>
  <si>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</si>
  <si>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</si>
  <si>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</si>
  <si>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</si>
  <si>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</si>
  <si>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</si>
  <si>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</si>
  <si>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</si>
  <si>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</si>
  <si>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</si>
  <si>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</si>
  <si>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</si>
  <si>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</si>
  <si>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</si>
  <si>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</si>
  <si>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</si>
  <si>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</si>
  <si>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</si>
  <si>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</si>
  <si>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</si>
  <si>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</si>
  <si>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</si>
  <si>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</si>
  <si>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</si>
  <si>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</si>
  <si>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</si>
  <si>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</si>
  <si>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</si>
  <si>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</si>
  <si>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</si>
  <si>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</si>
  <si>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</si>
  <si>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</si>
  <si>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</si>
  <si>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</si>
  <si>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</si>
  <si>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</si>
  <si>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</si>
  <si>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</si>
  <si>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</si>
  <si>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</si>
  <si>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</si>
  <si>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</si>
  <si>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</si>
  <si>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</si>
  <si>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</si>
  <si>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</si>
  <si>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</si>
  <si>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</si>
  <si>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</si>
  <si>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</si>
  <si>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</si>
  <si>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</si>
  <si>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</si>
  <si>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</si>
  <si>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</si>
  <si>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</si>
  <si>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</si>
  <si>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</si>
  <si>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</si>
  <si>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</si>
  <si>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</si>
  <si>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</si>
  <si>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</si>
  <si>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</si>
  <si>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</si>
  <si>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</si>
  <si>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</si>
  <si>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</si>
  <si>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</si>
  <si>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</si>
  <si>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</si>
  <si>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</si>
  <si>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</si>
  <si>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</si>
  <si>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</si>
  <si>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</si>
  <si>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</si>
  <si>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</si>
  <si>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</si>
  <si>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</si>
  <si>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</si>
  <si>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</si>
  <si>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</si>
  <si>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</si>
  <si>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</si>
  <si>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</si>
  <si>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</si>
  <si>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</si>
  <si>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</si>
  <si>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</si>
  <si>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</si>
  <si>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</si>
  <si>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</si>
  <si>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</si>
  <si>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</si>
  <si>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</si>
  <si>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</si>
  <si>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</si>
  <si>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</si>
  <si>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</si>
  <si>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</si>
  <si>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</si>
  <si>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</si>
  <si>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</si>
  <si>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</si>
  <si>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</si>
  <si>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</si>
  <si>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</si>
  <si>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</si>
  <si>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</si>
  <si>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</si>
  <si>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</si>
  <si>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</si>
  <si>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</si>
  <si>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</si>
  <si>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</si>
  <si>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</si>
  <si>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</si>
  <si>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</si>
  <si>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</si>
  <si>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</si>
  <si>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</si>
  <si>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</si>
  <si>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</si>
  <si>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</si>
  <si>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</si>
  <si>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</si>
  <si>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</si>
  <si>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</si>
  <si>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</si>
  <si>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</si>
  <si>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</si>
  <si>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</si>
  <si>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</si>
  <si>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</si>
  <si>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</si>
  <si>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</si>
  <si>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</si>
  <si>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</si>
  <si>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</si>
  <si>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</si>
  <si>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</si>
  <si>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</si>
  <si>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</si>
  <si>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</si>
  <si>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</si>
  <si>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</si>
  <si>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</si>
  <si>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</si>
  <si>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</si>
  <si>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</si>
  <si>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</si>
  <si>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</si>
  <si>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</si>
  <si>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</si>
  <si>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</si>
  <si>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</si>
  <si>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</si>
  <si>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</si>
  <si>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</si>
  <si>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</si>
  <si>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</si>
  <si>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</si>
  <si>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</si>
  <si>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</si>
  <si>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</si>
  <si>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</si>
  <si>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</si>
  <si>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</si>
  <si>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</si>
  <si>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</si>
  <si>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</si>
  <si>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</si>
  <si>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</si>
  <si>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</si>
  <si>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</si>
  <si>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</si>
  <si>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</si>
  <si>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</si>
  <si>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</si>
  <si>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</si>
  <si>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</si>
  <si>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</si>
  <si>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</si>
  <si>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</si>
  <si>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</si>
  <si>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</si>
  <si>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</si>
  <si>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</si>
  <si>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</si>
  <si>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</si>
  <si>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</si>
  <si>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</si>
  <si>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</si>
  <si>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</si>
  <si>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</si>
  <si>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</si>
  <si>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</si>
  <si>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</si>
  <si>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</si>
  <si>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</si>
  <si>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</si>
  <si>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</si>
  <si>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</si>
  <si>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</si>
  <si>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</si>
  <si>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</si>
  <si>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</si>
  <si>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</si>
  <si>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</si>
  <si>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</si>
  <si>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</si>
  <si>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</si>
  <si>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</si>
  <si>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</si>
  <si>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</si>
  <si>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</si>
  <si>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</si>
  <si>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</si>
  <si>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</si>
  <si>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</si>
  <si>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</si>
  <si>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</si>
  <si>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</si>
  <si>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</si>
  <si>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</si>
  <si>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</si>
  <si>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</si>
  <si>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</si>
  <si>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</si>
  <si>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</si>
  <si>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</si>
  <si>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</si>
  <si>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</si>
  <si>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</si>
  <si>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</si>
  <si>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</si>
  <si>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</si>
  <si>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</si>
  <si>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</si>
  <si>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</si>
  <si>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</si>
  <si>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</si>
  <si>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</si>
  <si>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</si>
  <si>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</si>
  <si>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</si>
  <si>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</si>
  <si>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</si>
  <si>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</si>
  <si>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</si>
  <si>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</si>
  <si>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</si>
  <si>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</si>
  <si>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</si>
  <si>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</si>
  <si>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</si>
  <si>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</si>
  <si>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</si>
  <si>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</si>
  <si>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</si>
  <si>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</si>
  <si>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</si>
  <si>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</si>
  <si>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</si>
  <si>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</si>
  <si>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</si>
  <si>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</si>
  <si>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</si>
  <si>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</si>
  <si>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</si>
  <si>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</si>
  <si>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</si>
  <si>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</si>
  <si>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</si>
  <si>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</si>
  <si>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</si>
  <si>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</si>
  <si>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</si>
  <si>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</si>
  <si>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</si>
  <si>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</si>
  <si>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</si>
  <si>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</si>
  <si>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</si>
  <si>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</si>
  <si>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</si>
  <si>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</si>
  <si>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</si>
  <si>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</si>
  <si>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</si>
  <si>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</si>
  <si>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</si>
  <si>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</si>
  <si>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</si>
  <si>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</si>
  <si>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</si>
  <si>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</si>
  <si>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</si>
  <si>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</si>
  <si>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</si>
  <si>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</si>
  <si>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</si>
  <si>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</si>
  <si>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</si>
  <si>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</si>
  <si>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</si>
  <si>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</si>
  <si>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</si>
  <si>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</si>
  <si>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</si>
  <si>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</si>
  <si>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</si>
  <si>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</si>
  <si>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</si>
  <si>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</si>
  <si>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</si>
  <si>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</si>
  <si>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</si>
  <si>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</si>
  <si>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</si>
  <si>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</si>
  <si>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</si>
  <si>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</si>
  <si>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</si>
  <si>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</si>
  <si>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</si>
  <si>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</si>
  <si>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</si>
  <si>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</si>
  <si>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</si>
  <si>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</si>
  <si>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</si>
  <si>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</si>
  <si>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</si>
  <si>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</si>
  <si>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</si>
  <si>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</si>
  <si>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</si>
  <si>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</si>
  <si>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</si>
  <si>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</si>
  <si>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</si>
  <si>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</si>
  <si>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</si>
  <si>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</si>
  <si>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</si>
  <si>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</si>
  <si>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</si>
  <si>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</si>
  <si>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</si>
  <si>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</si>
  <si>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</si>
  <si>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</si>
  <si>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</si>
  <si>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</si>
  <si>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</si>
  <si>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</si>
  <si>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</si>
  <si>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</si>
  <si>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</si>
  <si>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</si>
  <si>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</si>
  <si>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</si>
  <si>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</si>
  <si>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</si>
  <si>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</si>
  <si>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</si>
  <si>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</si>
  <si>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</si>
  <si>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</si>
  <si>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</si>
  <si>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</si>
  <si>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</si>
  <si>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</si>
  <si>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</si>
  <si>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</si>
  <si>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</si>
  <si>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</si>
  <si>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</si>
  <si>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</si>
  <si>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</si>
  <si>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</si>
  <si>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</si>
  <si>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</si>
  <si>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</si>
  <si>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</si>
  <si>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</si>
  <si>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</si>
  <si>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</si>
  <si>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</si>
  <si>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</si>
  <si>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</si>
  <si>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</si>
  <si>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</si>
  <si>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</si>
  <si>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</si>
  <si>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</si>
  <si>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</si>
  <si>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</si>
  <si>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</si>
  <si>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</si>
  <si>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</si>
  <si>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</si>
  <si>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</si>
  <si>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</si>
  <si>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</si>
  <si>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</si>
  <si>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</si>
  <si>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</si>
  <si>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</si>
  <si>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</si>
  <si>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</si>
  <si>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</si>
  <si>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</si>
  <si>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</si>
  <si>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</si>
  <si>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</si>
  <si>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</si>
  <si>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</si>
  <si>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</si>
  <si>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</si>
  <si>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</si>
  <si>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</si>
  <si>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</si>
  <si>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</si>
  <si>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</si>
  <si>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</si>
  <si>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</si>
  <si>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</si>
  <si>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</si>
  <si>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</si>
  <si>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</si>
  <si>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</si>
  <si>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</si>
  <si>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</si>
  <si>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</si>
  <si>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</si>
  <si>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</si>
  <si>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</si>
  <si>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</si>
  <si>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</si>
  <si>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</si>
  <si>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</si>
  <si>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</si>
  <si>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</si>
  <si>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</si>
  <si>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</si>
  <si>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</si>
  <si>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</si>
  <si>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</si>
  <si>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</si>
  <si>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</si>
  <si>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</si>
  <si>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</si>
  <si>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</si>
  <si>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</si>
  <si>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</si>
  <si>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</si>
  <si>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</si>
  <si>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</si>
  <si>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</si>
  <si>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</si>
  <si>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</si>
  <si>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</si>
  <si>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</si>
  <si>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</si>
  <si>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</si>
  <si>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</si>
  <si>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</si>
  <si>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</si>
  <si>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</si>
  <si>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</si>
  <si>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</si>
  <si>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</si>
  <si>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</si>
  <si>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</si>
  <si>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</si>
  <si>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</si>
  <si>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</si>
  <si>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</si>
  <si>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</si>
  <si>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</si>
  <si>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</si>
  <si>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</si>
  <si>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</si>
  <si>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</si>
  <si>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</si>
  <si>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</si>
  <si>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</si>
  <si>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</si>
  <si>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</si>
  <si>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</si>
  <si>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</si>
  <si>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</si>
  <si>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</si>
  <si>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</si>
  <si>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</si>
  <si>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</si>
  <si>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</si>
  <si>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</si>
  <si>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</si>
  <si>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</si>
  <si>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</si>
  <si>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</si>
  <si>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</si>
  <si>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</si>
  <si>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</si>
  <si>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</si>
  <si>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</si>
  <si>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</si>
  <si>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</si>
  <si>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</si>
  <si>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</si>
  <si>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</si>
  <si>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</si>
  <si>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</si>
  <si>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</si>
  <si>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</si>
  <si>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</si>
  <si>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</si>
  <si>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</si>
  <si>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</si>
  <si>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</si>
  <si>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</si>
  <si>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</si>
  <si>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</si>
  <si>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</si>
  <si>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</si>
  <si>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</si>
  <si>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</si>
  <si>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</si>
  <si>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</si>
  <si>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</si>
  <si>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</si>
  <si>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</si>
  <si>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</si>
  <si>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</si>
  <si>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</si>
  <si>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</si>
  <si>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</si>
  <si>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</si>
  <si>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</si>
  <si>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</si>
  <si>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</si>
  <si>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</si>
  <si>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</si>
  <si>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</si>
  <si>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</si>
  <si>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</si>
  <si>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</si>
  <si>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</si>
  <si>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</si>
  <si>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</si>
  <si>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</si>
  <si>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</si>
  <si>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</si>
  <si>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</si>
  <si>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</si>
  <si>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</si>
  <si>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</si>
  <si>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</si>
  <si>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</si>
  <si>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</si>
  <si>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</si>
  <si>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</si>
  <si>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</si>
  <si>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</si>
  <si>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</si>
  <si>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</si>
  <si>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</si>
  <si>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</si>
  <si>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</si>
  <si>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</si>
  <si>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</si>
  <si>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</si>
  <si>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</si>
  <si>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</si>
  <si>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</si>
  <si>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</si>
  <si>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</si>
  <si>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</si>
  <si>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</si>
  <si>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</si>
  <si>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</si>
  <si>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</si>
  <si>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</si>
  <si>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</si>
  <si>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</si>
  <si>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</si>
  <si>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</si>
  <si>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</si>
  <si>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</si>
  <si>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</si>
  <si>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</si>
  <si>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</si>
  <si>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</si>
  <si>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</si>
  <si>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</si>
  <si>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</si>
  <si>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</si>
  <si>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</si>
  <si>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</si>
  <si>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</si>
  <si>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</si>
  <si>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</si>
  <si>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</si>
  <si>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</si>
  <si>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</si>
  <si>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</si>
  <si>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</si>
  <si>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</si>
  <si>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</si>
  <si>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</si>
  <si>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</si>
  <si>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</si>
  <si>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</si>
  <si>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</si>
  <si>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</si>
  <si>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</si>
  <si>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</si>
  <si>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</si>
  <si>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</si>
  <si>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</si>
  <si>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</si>
  <si>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</si>
  <si>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</si>
  <si>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</si>
  <si>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</si>
  <si>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</si>
  <si>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</si>
  <si>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</si>
  <si>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</si>
  <si>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</si>
  <si>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</si>
  <si>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</si>
  <si>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</si>
  <si>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</si>
  <si>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</si>
  <si>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</si>
  <si>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</si>
  <si>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</si>
  <si>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</si>
  <si>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</si>
  <si>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</si>
  <si>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</si>
  <si>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</si>
  <si>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</si>
  <si>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</si>
  <si>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</si>
  <si>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</si>
  <si>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</si>
  <si>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</si>
  <si>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</si>
  <si>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</si>
  <si>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</si>
  <si>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</si>
  <si>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</si>
  <si>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</si>
  <si>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</si>
  <si>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</si>
  <si>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</si>
  <si>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</si>
  <si>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</si>
  <si>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</si>
  <si>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</si>
  <si>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</si>
  <si>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</si>
  <si>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</si>
  <si>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</si>
  <si>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</si>
  <si>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</si>
  <si>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</si>
  <si>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</si>
  <si>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</si>
  <si>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</si>
  <si>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</si>
  <si>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</si>
  <si>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</si>
  <si>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</si>
  <si>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</si>
  <si>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</si>
  <si>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</si>
  <si>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</si>
  <si>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</si>
  <si>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</si>
  <si>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</si>
  <si>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</si>
  <si>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</si>
  <si>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</si>
  <si>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</si>
  <si>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</si>
  <si>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</si>
  <si>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</si>
  <si>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</si>
  <si>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</si>
  <si>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</si>
  <si>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</si>
  <si>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</si>
  <si>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</si>
  <si>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</si>
  <si>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</si>
  <si>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</si>
  <si>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</si>
  <si>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</si>
  <si>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</si>
  <si>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</si>
  <si>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</si>
  <si>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</si>
  <si>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</si>
  <si>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</si>
  <si>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</si>
  <si>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</si>
  <si>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</si>
  <si>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</si>
  <si>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</si>
  <si>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</si>
  <si>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</si>
  <si>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</si>
  <si>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</si>
  <si>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</si>
  <si>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</si>
  <si>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</si>
  <si>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</si>
  <si>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</si>
  <si>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</si>
  <si>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</si>
  <si>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</si>
  <si>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</si>
  <si>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</si>
  <si>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</si>
  <si>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</si>
  <si>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</si>
  <si>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</si>
  <si>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</si>
  <si>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</si>
  <si>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</si>
  <si>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</si>
  <si>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</si>
  <si>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</si>
  <si>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</si>
  <si>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</si>
  <si>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</si>
  <si>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</si>
  <si>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</si>
  <si>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</si>
  <si>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</si>
  <si>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</si>
  <si>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</si>
  <si>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</si>
  <si>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</si>
  <si>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</si>
  <si>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</si>
  <si>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</si>
  <si>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</si>
  <si>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</si>
  <si>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</si>
  <si>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</si>
  <si>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</si>
  <si>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</si>
  <si>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</si>
  <si>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</si>
  <si>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</si>
  <si>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</si>
  <si>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</si>
  <si>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</si>
  <si>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</si>
  <si>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</si>
  <si>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</si>
  <si>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</si>
  <si>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</si>
  <si>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</si>
  <si>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</si>
  <si>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</si>
  <si>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</si>
  <si>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</si>
  <si>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</si>
  <si>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</si>
  <si>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</si>
  <si>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</si>
  <si>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</si>
  <si>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</si>
  <si>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</si>
  <si>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</si>
  <si>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</si>
  <si>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</si>
  <si>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</si>
  <si>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</si>
  <si>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</si>
  <si>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</si>
  <si>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</si>
  <si>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</si>
  <si>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</si>
  <si>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</si>
  <si>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</si>
  <si>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</si>
  <si>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</si>
  <si>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</si>
  <si>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</si>
  <si>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</si>
  <si>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</si>
  <si>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</si>
  <si>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</si>
  <si>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</si>
  <si>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</si>
  <si>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</si>
  <si>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</si>
  <si>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</si>
  <si>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</si>
  <si>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</si>
  <si>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</si>
  <si>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</si>
  <si>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</si>
  <si>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</si>
  <si>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</si>
  <si>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</si>
  <si>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</si>
  <si>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</si>
  <si>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</si>
  <si>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</si>
  <si>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</si>
  <si>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</si>
  <si>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</si>
  <si>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</si>
  <si>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</si>
  <si>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</si>
  <si>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</si>
  <si>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</si>
  <si>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</si>
  <si>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</si>
  <si>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</si>
  <si>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</si>
  <si>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</si>
  <si>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</si>
  <si>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</si>
  <si>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</si>
  <si>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</si>
  <si>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</si>
  <si>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</si>
  <si>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</si>
  <si>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</si>
  <si>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</si>
  <si>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</si>
  <si>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</si>
  <si>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</si>
  <si>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</si>
  <si>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</si>
  <si>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</si>
  <si>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</si>
  <si>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</si>
  <si>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</si>
  <si>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</si>
  <si>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</si>
  <si>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</si>
  <si>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</si>
  <si>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</si>
  <si>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</si>
  <si>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</si>
  <si>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</si>
  <si>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</si>
  <si>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</si>
  <si>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</si>
  <si>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</si>
  <si>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</si>
  <si>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</si>
  <si>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</si>
  <si>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</si>
  <si>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</si>
  <si>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</si>
  <si>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</si>
  <si>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</si>
  <si>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</si>
  <si>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</si>
  <si>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</si>
  <si>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</si>
  <si>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</si>
  <si>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</si>
  <si>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</si>
  <si>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</si>
  <si>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</si>
  <si>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</si>
  <si>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</si>
  <si>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</si>
  <si>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</si>
  <si>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</si>
  <si>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</si>
  <si>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</si>
  <si>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</si>
  <si>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</si>
  <si>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</si>
  <si>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</si>
  <si>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</si>
  <si>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</si>
  <si>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</si>
  <si>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</si>
  <si>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</si>
  <si>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</si>
  <si>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</si>
  <si>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</si>
  <si>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</si>
  <si>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</si>
  <si>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</si>
  <si>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</si>
  <si>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</si>
  <si>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</si>
  <si>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</si>
  <si>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</si>
  <si>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</si>
  <si>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</si>
  <si>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</si>
  <si>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</si>
  <si>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</si>
  <si>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</si>
  <si>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</si>
  <si>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</si>
  <si>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</si>
  <si>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</si>
  <si>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</si>
  <si>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</si>
  <si>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</si>
  <si>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</si>
  <si>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</si>
  <si>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</si>
  <si>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</si>
  <si>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</si>
  <si>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</si>
  <si>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</si>
  <si>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</si>
  <si>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</si>
  <si>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</si>
  <si>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</si>
  <si>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</si>
  <si>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</si>
  <si>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</si>
  <si>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</si>
  <si>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</si>
  <si>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</si>
  <si>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</si>
  <si>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</si>
  <si>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</si>
  <si>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</si>
  <si>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</si>
  <si>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</si>
  <si>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</si>
  <si>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</si>
  <si>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</si>
  <si>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</si>
  <si>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</si>
  <si>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</si>
  <si>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</si>
  <si>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</si>
  <si>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</si>
  <si>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</si>
  <si>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</si>
  <si>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</si>
  <si>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</si>
  <si>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</si>
  <si>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</si>
  <si>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</si>
  <si>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</si>
  <si>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</si>
  <si>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</si>
  <si>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</si>
  <si>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</si>
  <si>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</si>
  <si>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</si>
  <si>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</si>
  <si>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</si>
  <si>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</si>
  <si>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</si>
  <si>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</si>
  <si>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</si>
  <si>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</si>
  <si>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</si>
  <si>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</si>
  <si>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</si>
  <si>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</si>
  <si>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</si>
  <si>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</si>
  <si>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</si>
  <si>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</si>
  <si>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</si>
  <si>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</si>
  <si>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</si>
  <si>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</si>
  <si>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</si>
  <si>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</si>
  <si>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</si>
  <si>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</si>
  <si>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</si>
  <si>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</si>
  <si>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</si>
  <si>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</si>
  <si>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</si>
  <si>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</si>
  <si>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</si>
  <si>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</si>
  <si>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</si>
  <si>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</si>
  <si>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</si>
  <si>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</si>
  <si>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</si>
  <si>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</si>
  <si>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</si>
  <si>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</si>
  <si>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</si>
  <si>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</si>
  <si>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</si>
  <si>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</si>
  <si>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</si>
  <si>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</si>
  <si>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</si>
  <si>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</si>
  <si>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</si>
  <si>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</si>
  <si>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</si>
  <si>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</si>
  <si>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</si>
  <si>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</si>
  <si>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</si>
  <si>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</si>
  <si>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</si>
  <si>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</si>
  <si>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</si>
  <si>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</si>
  <si>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</si>
  <si>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</si>
  <si>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</si>
  <si>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</si>
  <si>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</si>
  <si>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</si>
  <si>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</si>
  <si>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</si>
  <si>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</si>
  <si>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</si>
  <si>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</si>
  <si>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</si>
  <si>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</si>
  <si>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</si>
  <si>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</si>
  <si>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</si>
  <si>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</si>
  <si>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</si>
  <si>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</si>
  <si>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</si>
  <si>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</si>
  <si>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</si>
  <si>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</si>
  <si>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</si>
  <si>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</si>
  <si>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</si>
  <si>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</si>
  <si>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</si>
  <si>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</si>
  <si>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</si>
  <si>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</si>
  <si>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</si>
  <si>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</si>
  <si>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</si>
  <si>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</si>
  <si>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</si>
  <si>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</si>
  <si>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</si>
  <si>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</si>
  <si>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</si>
  <si>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</si>
  <si>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</si>
  <si>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</si>
  <si>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</si>
  <si>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</si>
  <si>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</si>
  <si>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</si>
  <si>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</si>
  <si>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</si>
  <si>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</si>
  <si>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</si>
  <si>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</si>
  <si>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</si>
  <si>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</si>
  <si>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</si>
  <si>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</si>
  <si>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</si>
  <si>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</si>
  <si>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</si>
  <si>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</si>
  <si>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</si>
  <si>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</si>
  <si>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</si>
  <si>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</si>
  <si>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</si>
  <si>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</si>
  <si>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</si>
  <si>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</si>
  <si>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</si>
  <si>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</si>
  <si>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</si>
  <si>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</si>
  <si>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</si>
  <si>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</si>
  <si>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</si>
  <si>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</si>
  <si>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</si>
  <si>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</si>
  <si>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</si>
  <si>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</si>
  <si>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</si>
  <si>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</si>
  <si>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</si>
  <si>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</si>
  <si>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</si>
  <si>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</si>
  <si>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</si>
  <si>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</si>
  <si>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</si>
  <si>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</si>
  <si>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</si>
  <si>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</si>
  <si>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</si>
  <si>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</si>
  <si>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</si>
  <si>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</si>
  <si>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</si>
  <si>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</si>
  <si>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</si>
  <si>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</si>
  <si>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</si>
  <si>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</si>
  <si>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</si>
  <si>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</si>
  <si>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</si>
  <si>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</si>
  <si>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</si>
  <si>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</si>
  <si>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</si>
  <si>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</si>
  <si>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</si>
  <si>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</si>
  <si>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</si>
  <si>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</si>
  <si>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</si>
  <si>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</si>
  <si>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</si>
  <si>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</si>
  <si>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</si>
  <si>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</si>
  <si>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</si>
  <si>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</si>
  <si>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</si>
  <si>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</si>
  <si>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</si>
  <si>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</si>
  <si>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</si>
  <si>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</si>
  <si>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</si>
  <si>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</si>
  <si>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</si>
  <si>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</si>
  <si>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</si>
  <si>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</si>
  <si>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</si>
  <si>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</si>
  <si>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</si>
  <si>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</si>
  <si>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</si>
  <si>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</si>
  <si>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</si>
  <si>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</si>
  <si>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</si>
  <si>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</si>
  <si>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</si>
  <si>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</si>
  <si>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</si>
  <si>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</si>
  <si>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</si>
  <si>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</si>
  <si>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</si>
  <si>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</si>
  <si>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</si>
  <si>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</si>
  <si>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</si>
  <si>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</si>
  <si>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</si>
  <si>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</si>
  <si>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</si>
  <si>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</si>
  <si>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</si>
  <si>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</si>
  <si>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</si>
  <si>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</si>
  <si>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</si>
  <si>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</si>
  <si>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</si>
  <si>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</si>
  <si>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</si>
  <si>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</si>
  <si>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</si>
  <si>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</si>
  <si>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</si>
  <si>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</si>
  <si>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</si>
  <si>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</si>
  <si>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</si>
  <si>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</si>
  <si>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</si>
  <si>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</si>
  <si>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</si>
  <si>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</si>
  <si>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</si>
  <si>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</si>
  <si>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</si>
  <si>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</si>
  <si>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</si>
  <si>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</si>
  <si>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</si>
  <si>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</si>
  <si>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</si>
  <si>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</si>
  <si>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</si>
  <si>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</si>
  <si>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</si>
  <si>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</si>
  <si>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</si>
  <si>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</si>
  <si>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</si>
  <si>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</si>
  <si>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</si>
  <si>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</si>
  <si>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</si>
  <si>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</si>
  <si>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</si>
  <si>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</si>
  <si>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</si>
  <si>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</si>
  <si>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</si>
  <si>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</si>
  <si>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</si>
  <si>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</si>
  <si>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</si>
  <si>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</si>
  <si>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</si>
  <si>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</si>
  <si>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</si>
  <si>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</si>
  <si>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</si>
  <si>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</si>
  <si>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</si>
  <si>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</si>
  <si>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</si>
  <si>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</si>
  <si>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</si>
  <si>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</si>
  <si>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</si>
  <si>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</si>
  <si>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</si>
  <si>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</si>
  <si>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</si>
  <si>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</si>
  <si>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</si>
  <si>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</si>
  <si>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</si>
  <si>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</si>
  <si>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</si>
  <si>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</si>
  <si>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</si>
  <si>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</si>
  <si>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</si>
  <si>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</si>
  <si>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</si>
  <si>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</si>
  <si>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</si>
  <si>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</si>
  <si>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</si>
  <si>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</si>
  <si>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</si>
  <si>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</si>
  <si>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</si>
  <si>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</si>
  <si>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</si>
  <si>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</si>
  <si>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</si>
  <si>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</si>
  <si>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</si>
  <si>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</si>
  <si>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</si>
  <si>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</si>
  <si>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</si>
  <si>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</si>
  <si>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</si>
  <si>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</si>
  <si>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</si>
  <si>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</si>
  <si>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</si>
  <si>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</si>
  <si>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</si>
  <si>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</si>
  <si>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</si>
  <si>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</si>
  <si>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</si>
  <si>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</si>
  <si>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</si>
  <si>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</si>
  <si>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</si>
  <si>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</si>
  <si>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</si>
  <si>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</si>
  <si>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</si>
  <si>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</si>
  <si>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</si>
  <si>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</si>
  <si>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</si>
  <si>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</si>
  <si>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</si>
  <si>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</si>
  <si>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</si>
  <si>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</si>
  <si>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</si>
  <si>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</si>
  <si>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</si>
  <si>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</si>
  <si>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</si>
  <si>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</si>
  <si>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</si>
  <si>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</si>
  <si>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</si>
  <si>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</si>
  <si>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</si>
  <si>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</si>
  <si>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</si>
  <si>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</si>
  <si>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</si>
  <si>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</si>
  <si>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</si>
  <si>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</si>
  <si>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</si>
  <si>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</si>
  <si>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</si>
  <si>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</si>
  <si>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</si>
  <si>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</si>
  <si>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</si>
  <si>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</si>
  <si>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</si>
  <si>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</si>
  <si>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</si>
  <si>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</si>
  <si>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</si>
  <si>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</si>
  <si>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</si>
  <si>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</si>
  <si>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</si>
  <si>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</si>
  <si>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</si>
  <si>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</si>
  <si>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</si>
  <si>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</si>
  <si>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</si>
  <si>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</si>
  <si>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</si>
  <si>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</si>
  <si>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</si>
  <si>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</si>
  <si>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</si>
  <si>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</si>
  <si>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</si>
  <si>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</si>
  <si>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</si>
  <si>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</si>
  <si>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</si>
  <si>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</si>
  <si>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</si>
  <si>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</si>
  <si>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</si>
  <si>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</si>
  <si>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</si>
  <si>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</si>
  <si>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</si>
  <si>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</si>
  <si>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</si>
  <si>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</si>
  <si>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</si>
  <si>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</si>
  <si>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</si>
  <si>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</si>
  <si>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</si>
  <si>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</si>
  <si>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</si>
  <si>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</si>
  <si>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</si>
  <si>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</si>
  <si>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</si>
  <si>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</si>
  <si>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</si>
  <si>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</si>
  <si>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</si>
  <si>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</si>
  <si>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</si>
  <si>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</si>
  <si>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</si>
  <si>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</si>
  <si>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</si>
  <si>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</si>
  <si>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</si>
  <si>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</si>
  <si>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</si>
  <si>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</si>
  <si>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</si>
  <si>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</si>
  <si>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</si>
  <si>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</si>
  <si>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</si>
  <si>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</si>
  <si>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</si>
  <si>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</si>
  <si>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</si>
  <si>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</si>
  <si>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</si>
  <si>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</si>
  <si>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</si>
  <si>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</si>
  <si>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</si>
  <si>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</si>
  <si>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</si>
  <si>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</si>
  <si>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</si>
  <si>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</si>
  <si>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</si>
  <si>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</si>
  <si>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</si>
  <si>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</si>
  <si>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</si>
  <si>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</si>
  <si>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</si>
  <si>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</si>
  <si>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</si>
  <si>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</si>
  <si>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</si>
  <si>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</si>
  <si>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</si>
  <si>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</si>
  <si>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</si>
  <si>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</si>
  <si>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</si>
  <si>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</si>
  <si>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</si>
  <si>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</si>
  <si>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</si>
  <si>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</si>
  <si>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</si>
  <si>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</si>
  <si>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</si>
  <si>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</si>
  <si>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</si>
  <si>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</si>
  <si>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</si>
  <si>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</si>
  <si>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</si>
  <si>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</si>
  <si>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</si>
  <si>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</si>
  <si>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</si>
  <si>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</si>
  <si>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</si>
  <si>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</si>
  <si>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</si>
  <si>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</si>
  <si>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</si>
  <si>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</si>
  <si>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</si>
  <si>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</si>
  <si>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</si>
  <si>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</si>
  <si>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</si>
  <si>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</si>
  <si>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</si>
  <si>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</si>
  <si>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</si>
  <si>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</si>
  <si>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</si>
  <si>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</si>
  <si>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</si>
  <si>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</si>
  <si>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</si>
  <si>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</si>
  <si>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</si>
  <si>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</si>
  <si>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</si>
  <si>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</si>
  <si>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</si>
  <si>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</si>
  <si>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</si>
  <si>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</si>
  <si>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</si>
  <si>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</si>
  <si>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</si>
  <si>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</si>
  <si>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</si>
  <si>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</si>
  <si>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</si>
  <si>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</si>
  <si>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</si>
  <si>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</si>
  <si>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</si>
  <si>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</si>
  <si>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</si>
  <si>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</si>
  <si>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</si>
  <si>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</si>
  <si>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</si>
  <si>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</si>
  <si>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</si>
  <si>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</si>
  <si>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</si>
  <si>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</si>
  <si>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</si>
  <si>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</si>
  <si>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</si>
  <si>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</si>
  <si>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</si>
  <si>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</si>
  <si>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</si>
  <si>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</si>
  <si>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</si>
  <si>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</si>
  <si>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</si>
  <si>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</si>
  <si>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</si>
  <si>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</si>
  <si>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</si>
  <si>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</si>
  <si>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</si>
  <si>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</si>
  <si>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</si>
  <si>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</si>
  <si>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</si>
  <si>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</si>
  <si>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</si>
  <si>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</si>
  <si>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</si>
  <si>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</si>
  <si>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</si>
  <si>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</si>
  <si>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</si>
  <si>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</si>
  <si>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</si>
  <si>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</si>
  <si>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</si>
  <si>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</si>
  <si>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</si>
  <si>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</si>
  <si>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</si>
  <si>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</si>
  <si>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</si>
  <si>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</si>
  <si>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</si>
  <si>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</si>
  <si>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</si>
  <si>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</si>
  <si>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</si>
  <si>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</si>
  <si>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</si>
  <si>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</si>
  <si>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</si>
  <si>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</si>
  <si>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</si>
  <si>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</si>
  <si>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</si>
  <si>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</si>
  <si>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</si>
  <si>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</si>
  <si>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</si>
  <si>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</si>
  <si>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</si>
  <si>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</si>
  <si>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</si>
  <si>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</si>
  <si>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</si>
  <si>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</si>
  <si>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</si>
  <si>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</si>
  <si>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</si>
  <si>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</si>
  <si>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</si>
  <si>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</si>
  <si>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</si>
  <si>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</si>
  <si>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</si>
  <si>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</si>
  <si>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</si>
  <si>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</si>
  <si>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</si>
  <si>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</si>
  <si>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</si>
  <si>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</si>
  <si>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</si>
  <si>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</si>
  <si>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</si>
  <si>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</si>
  <si>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</si>
  <si>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</si>
  <si>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</si>
  <si>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</si>
  <si>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</si>
  <si>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</si>
  <si>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</si>
  <si>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</si>
  <si>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</si>
  <si>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</si>
  <si>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</si>
  <si>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</si>
  <si>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</si>
  <si>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</si>
  <si>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</si>
  <si>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</si>
  <si>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</si>
  <si>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</si>
  <si>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</si>
  <si>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</si>
  <si>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</si>
  <si>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</si>
  <si>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</si>
  <si>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</si>
  <si>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</si>
  <si>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</si>
  <si>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</si>
  <si>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</si>
  <si>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</si>
  <si>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</si>
  <si>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</si>
  <si>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</si>
  <si>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</si>
  <si>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</si>
  <si>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</si>
  <si>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</si>
  <si>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</si>
  <si>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</si>
  <si>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</si>
  <si>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</si>
  <si>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</si>
  <si>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</si>
  <si>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</si>
  <si>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</si>
  <si>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</si>
  <si>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</si>
  <si>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</si>
  <si>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</si>
  <si>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</si>
  <si>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</si>
  <si>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</si>
  <si>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</si>
  <si>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</si>
  <si>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</si>
  <si>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</si>
  <si>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</si>
  <si>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</si>
  <si>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</si>
  <si>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</si>
  <si>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</si>
  <si>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</si>
  <si>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</si>
  <si>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</si>
  <si>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</si>
  <si>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</si>
  <si>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</si>
  <si>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</si>
  <si>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</si>
  <si>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</si>
  <si>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</si>
  <si>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</si>
  <si>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</si>
  <si>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</si>
  <si>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</si>
  <si>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</si>
  <si>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</si>
  <si>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</si>
  <si>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</si>
  <si>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</si>
  <si>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</si>
  <si>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</si>
  <si>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</si>
  <si>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</si>
  <si>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</si>
  <si>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</si>
  <si>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</si>
  <si>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</si>
  <si>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</si>
  <si>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</si>
  <si>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</si>
  <si>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</si>
  <si>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</si>
  <si>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</si>
  <si>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</si>
  <si>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</si>
  <si>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</si>
  <si>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</si>
  <si>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</si>
  <si>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</si>
  <si>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</si>
  <si>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</si>
  <si>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</si>
  <si>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</si>
  <si>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</si>
  <si>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</si>
  <si>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</si>
  <si>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</si>
  <si>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</si>
  <si>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</si>
  <si>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</si>
  <si>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</si>
  <si>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</si>
  <si>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</si>
  <si>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</si>
  <si>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</si>
  <si>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</si>
  <si>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</si>
  <si>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</si>
  <si>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</si>
  <si>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</si>
  <si>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</si>
  <si>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</si>
  <si>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</si>
  <si>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</si>
  <si>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</si>
  <si>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</si>
  <si>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</si>
  <si>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</si>
  <si>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</si>
  <si>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</si>
  <si>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</si>
  <si>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</si>
  <si>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</si>
  <si>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</si>
  <si>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</si>
  <si>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</si>
  <si>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</si>
  <si>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</si>
  <si>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</si>
  <si>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</si>
  <si>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</si>
  <si>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</si>
  <si>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</si>
  <si>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</si>
  <si>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</si>
  <si>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</si>
  <si>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</si>
  <si>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</si>
  <si>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</si>
  <si>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</si>
  <si>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</si>
  <si>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</si>
  <si>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</si>
  <si>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</si>
  <si>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</si>
  <si>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</si>
  <si>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</si>
  <si>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</si>
  <si>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</si>
  <si>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</si>
  <si>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</si>
  <si>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</si>
  <si>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</si>
  <si>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</si>
  <si>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</si>
  <si>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</si>
  <si>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</si>
  <si>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</si>
  <si>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</si>
  <si>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</si>
  <si>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</si>
  <si>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</si>
  <si>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</si>
  <si>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</si>
  <si>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</si>
  <si>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</si>
  <si>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</si>
  <si>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</si>
  <si>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</si>
  <si>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</si>
  <si>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</si>
  <si>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</si>
  <si>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</si>
  <si>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</si>
  <si>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</si>
  <si>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</si>
  <si>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</si>
  <si>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</si>
  <si>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</si>
  <si>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</si>
  <si>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</si>
  <si>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</si>
  <si>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</si>
  <si>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</si>
  <si>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</si>
  <si>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</si>
  <si>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</si>
  <si>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</si>
  <si>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</si>
  <si>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</si>
  <si>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</si>
  <si>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</si>
  <si>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</si>
  <si>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</si>
  <si>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</si>
  <si>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</si>
  <si>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</si>
  <si>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</si>
  <si>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</si>
  <si>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</si>
  <si>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</si>
  <si>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</si>
  <si>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</si>
  <si>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</si>
  <si>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</si>
  <si>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</si>
  <si>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</si>
  <si>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</si>
  <si>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</si>
  <si>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</si>
  <si>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</si>
  <si>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</si>
  <si>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</si>
  <si>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</si>
  <si>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</si>
  <si>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</si>
  <si>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</si>
  <si>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</si>
  <si>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</si>
  <si>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</si>
  <si>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</si>
  <si>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</si>
  <si>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</si>
  <si>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</si>
  <si>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</si>
  <si>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</si>
  <si>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</si>
  <si>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</si>
  <si>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</si>
  <si>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</si>
  <si>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</si>
  <si>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</si>
  <si>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</si>
  <si>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</si>
  <si>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</si>
  <si>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</si>
  <si>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</si>
  <si>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</si>
  <si>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</si>
  <si>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</si>
  <si>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</si>
  <si>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</si>
  <si>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</si>
  <si>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</si>
  <si>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</si>
  <si>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</si>
  <si>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</si>
  <si>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</si>
  <si>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</si>
  <si>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</si>
  <si>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</si>
  <si>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</si>
  <si>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</si>
  <si>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</si>
  <si>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</si>
  <si>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</si>
  <si>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</si>
  <si>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</si>
  <si>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</si>
  <si>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</si>
  <si>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</si>
  <si>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</si>
  <si>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</si>
  <si>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</si>
  <si>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</si>
  <si>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</si>
  <si>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</si>
  <si>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</si>
  <si>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</si>
  <si>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</si>
  <si>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</si>
  <si>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</si>
  <si>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</si>
  <si>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</si>
  <si>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</si>
  <si>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</si>
  <si>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</si>
  <si>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</si>
  <si>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</si>
  <si>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</si>
  <si>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</si>
  <si>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</si>
  <si>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</si>
  <si>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</si>
  <si>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</si>
  <si>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</si>
  <si>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</si>
  <si>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</si>
  <si>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</si>
  <si>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</si>
  <si>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</si>
  <si>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</si>
  <si>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</si>
  <si>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</si>
  <si>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</si>
  <si>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</si>
  <si>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</si>
  <si>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</si>
  <si>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</si>
  <si>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</si>
  <si>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</si>
  <si>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</si>
  <si>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</si>
  <si>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</si>
  <si>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</si>
  <si>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</si>
  <si>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</si>
  <si>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</si>
  <si>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</si>
  <si>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</si>
  <si>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</si>
  <si>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</si>
  <si>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</si>
  <si>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</si>
  <si>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</si>
  <si>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</si>
  <si>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</si>
  <si>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</si>
  <si>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</si>
  <si>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</si>
  <si>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</si>
  <si>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</si>
  <si>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</si>
  <si>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</si>
  <si>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</si>
  <si>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</si>
  <si>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</si>
  <si>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</si>
  <si>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</si>
  <si>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</si>
  <si>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</si>
  <si>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</si>
  <si>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</si>
  <si>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</si>
  <si>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</si>
  <si>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</si>
  <si>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</si>
  <si>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</si>
  <si>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</si>
  <si>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</si>
  <si>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</si>
  <si>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</si>
  <si>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</si>
  <si>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</si>
  <si>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</si>
  <si>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</si>
  <si>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</si>
  <si>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</si>
  <si>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</si>
  <si>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</si>
  <si>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</si>
  <si>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</si>
  <si>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</si>
  <si>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</si>
  <si>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</si>
  <si>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</si>
  <si>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</si>
  <si>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</si>
  <si>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</si>
  <si>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</si>
  <si>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</si>
  <si>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</si>
  <si>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</si>
  <si>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</si>
  <si>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</si>
  <si>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</si>
  <si>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</si>
  <si>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</si>
  <si>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</si>
  <si>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</si>
  <si>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</si>
  <si>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</si>
  <si>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</si>
  <si>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</si>
  <si>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</si>
  <si>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</si>
  <si>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</si>
  <si>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</si>
  <si>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</si>
  <si>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</si>
  <si>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</si>
  <si>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</si>
  <si>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</si>
  <si>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</si>
  <si>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</si>
  <si>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</si>
  <si>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</si>
  <si>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</si>
  <si>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</si>
  <si>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</si>
  <si>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</si>
  <si>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</si>
  <si>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</si>
  <si>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</si>
  <si>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</si>
  <si>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</si>
  <si>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</si>
  <si>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</si>
  <si>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</si>
  <si>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</si>
  <si>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</si>
  <si>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</si>
  <si>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</si>
  <si>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</si>
  <si>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</si>
  <si>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</si>
  <si>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</si>
  <si>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</si>
  <si>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</si>
  <si>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</si>
  <si>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</si>
  <si>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</si>
  <si>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</si>
  <si>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</si>
  <si>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</si>
  <si>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</si>
  <si>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</si>
  <si>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</si>
  <si>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</si>
  <si>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</si>
  <si>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</si>
  <si>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</si>
  <si>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</si>
  <si>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</si>
  <si>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</si>
  <si>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</si>
  <si>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</si>
  <si>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</si>
  <si>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</si>
  <si>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</si>
  <si>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</si>
  <si>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</si>
  <si>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</si>
  <si>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</si>
  <si>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</si>
  <si>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</si>
  <si>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</si>
  <si>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</si>
  <si>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</si>
  <si>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</si>
  <si>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</si>
  <si>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</si>
  <si>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</si>
  <si>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</si>
  <si>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</si>
  <si>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</si>
  <si>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</si>
  <si>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</si>
  <si>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</si>
  <si>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</si>
  <si>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</si>
  <si>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</si>
  <si>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</si>
  <si>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</si>
  <si>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</si>
  <si>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</si>
  <si>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</si>
  <si>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</si>
  <si>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</si>
  <si>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</si>
  <si>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</si>
  <si>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</si>
  <si>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</si>
  <si>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</si>
  <si>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</si>
  <si>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</si>
  <si>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</si>
  <si>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</si>
  <si>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</si>
  <si>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</si>
  <si>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</si>
  <si>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</si>
  <si>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</si>
  <si>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</si>
  <si>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</si>
  <si>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</si>
  <si>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</si>
  <si>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</si>
  <si>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</si>
  <si>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</si>
  <si>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</si>
  <si>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</si>
  <si>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</si>
  <si>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</si>
  <si>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</si>
  <si>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</si>
  <si>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</si>
  <si>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</si>
  <si>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</si>
  <si>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</si>
  <si>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</si>
  <si>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</si>
  <si>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</si>
  <si>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</si>
  <si>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</si>
  <si>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sent to abort TT under RFC CRQ000000546040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</si>
  <si>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</si>
  <si>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</si>
  <si>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</si>
  <si>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</si>
  <si>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</si>
  <si>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</si>
  <si>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</si>
  <si>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</si>
  <si>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</si>
  <si>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</si>
  <si>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</si>
  <si>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</si>
  <si>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</si>
  <si>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</si>
  <si>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</si>
  <si>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</si>
  <si>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</si>
  <si>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</si>
  <si>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</si>
  <si>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</si>
  <si>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</si>
  <si>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</si>
  <si>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</si>
  <si>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</si>
  <si>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</si>
  <si>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</si>
  <si>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</si>
  <si>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</si>
  <si>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</si>
  <si>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</si>
  <si>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</si>
  <si>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</si>
  <si>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</si>
  <si>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</si>
  <si>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</si>
  <si>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</si>
  <si>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</si>
  <si>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</si>
  <si>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</si>
  <si>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</si>
  <si>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</si>
  <si>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</si>
  <si>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</si>
  <si>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</si>
  <si>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</si>
  <si>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</si>
  <si>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</si>
  <si>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</si>
  <si>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</si>
  <si>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</si>
  <si>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</si>
  <si>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</si>
  <si>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</si>
  <si>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</si>
  <si>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</si>
  <si>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</si>
  <si>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</si>
  <si>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</si>
  <si>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</si>
  <si>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</si>
  <si>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</si>
  <si>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</si>
  <si>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</si>
  <si>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</si>
  <si>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</si>
  <si>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</si>
  <si>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</si>
  <si>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</si>
  <si>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</si>
  <si>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</si>
  <si>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</si>
  <si>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</si>
  <si>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</si>
  <si>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</si>
  <si>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</si>
  <si>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</si>
  <si>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</si>
  <si>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</si>
  <si>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</si>
  <si>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</si>
  <si>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</si>
  <si>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</si>
  <si>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</si>
  <si>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</si>
  <si>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</si>
  <si>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</si>
  <si>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</si>
  <si>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</si>
  <si>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</si>
  <si>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</si>
  <si>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</si>
  <si>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</si>
  <si>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</si>
  <si>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</si>
  <si>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</si>
  <si>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</si>
  <si>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</si>
  <si>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</si>
  <si>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</si>
  <si>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at site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</si>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</sst>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328.58983900462772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45991.538264930554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45991.538264930554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45991.538264930554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45991.538264930554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45991.538264930554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45991.538264930554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45991.538264930554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45991.538264930554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45991.538264930554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45991.538264930554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45991.538264930554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45991.538264930554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45991.538264930554</v>
      </c>
      <c r="H15" s="126"/>
      <c r="I15" s="128" t="str">
        <f>IFERROR(VLOOKUP(D15,DB!A:F,6,0),"")</f>
        <v/>
      </c>
      <c r="J15" s="128" t="str">
        <f>IFERROR(VLOOKUP(D15,DB!A:G,7,0),"")</f>
        <v/>
      </c>
      <c r="K15" t="s">
        <v>39108</v>
      </c>
      <c r="L15" s="123" t="str">
        <f>IFERROR(VLOOKUP(D15,DB!A:I,9,0),"")</f>
        <v/>
      </c>
    </row>
    <row r="16" spans="1:15" s="61" customFormat="1" ht="15" customHeight="1">
      <c r="A16" s="129"/>
      <c r="B16" s="128" t="str">
        <f>IFERROR(VLOOKUP(D16,DB!A:K,11,0),"")</f>
        <v/>
      </c>
      <c r="C16" s="128"/>
      <c r="D16" s="56"/>
      <c r="E16" s="127"/>
      <c r="F16" s="126"/>
      <c r="G16" s="125">
        <f ca="1">IFERROR(NOW()-F16,"-")</f>
        <v>45991.538264930554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45991.538264930554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45991.538264930554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45991.538264930554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45991.538264930554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45991.538264930554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45991.538264930554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45991.538264930554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45991.538264930554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45991.538264930554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45991.538264930554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45991.538264930554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45991.538264930554</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45991.538264930554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45991.538264930554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45991.538264930554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45991.538264930554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45991.538264930554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45991.538264930554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45991.538264930554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45991.538264930554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45991.538264930554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45991.538264930554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45991.538264930554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45991.538264930554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45991.538264930554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45991.538264930554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45991.538264930554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45991.538264930554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45991.538264930554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45991.538264930554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45991.538264930554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45991.538264930554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45991.538264930554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45991.538264930554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45991.538264930554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45991.538264930554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45991.538264930554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45991.538264930554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45991.538264930554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45991.538264930554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45991.538264930554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45991.538264930554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45991.538264930554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45991.538264930554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45991.538264930554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45991.538264930554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45991.538264930554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45991.538264930554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45991.538264930554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45991.538264930554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45991.538264930554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45991.538264930554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45991.538264930554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45991.538264930554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45991.538264930554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45991.538264930554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45991.538264930554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45991.538264930554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45991.538264930554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45991.538264930554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45991.538264930554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45991.538264930554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45991.538264930554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45991.538264930554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45991.538264930554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45991.538264930554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45991.538264930554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45991.538264930554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45991.538264930554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45991.538264930554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45991.538264930554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45991.538264930554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45991.538264930554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45991.538264930554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45991.538264930554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45991.538264930554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45991.538264930554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45991.538264930554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45991.538264930554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45991.538264930554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45991.538264930554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45991.538264930554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45991.538264930554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45991.538264930554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45991.538264930554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45991.538264930554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45991.538264930554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45991.538264930554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45991.538264930554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45991.538264930554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45991.538264930554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45991.538264930554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45991.538264930554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45991.538264930554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45991.538264930554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45991.538264930554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45991.538264930554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45991.538264930554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45991.538264930554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45991.538264930554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45991.538264930554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45991.538264930554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45991.538264930554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45991.538264930554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45991.538264930554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45991.538264930554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45991.538264930554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45991.538264930554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45991.538264930554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45991.538264930554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45991.538264930554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45991.538264930554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45991.538264930554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45991.538264930554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45991.538264930554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45991.538264930554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45991.538264930554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45991.538264930554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45991.538264930554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45991.538264930554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45991.538264930554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45991.538264930554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45991.538264930554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45991.538264930554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45991.538264930554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45991.538264930554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45991.538264930554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45991.538264930554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45991.538264930554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45991.538264930554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45991.538264930554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45991.538264930554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45991.538264930554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45991.538264930554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45991.538264930554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45991.538264930554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45991.538264930554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45991.538264930554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45991.538264930554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45991.538264930554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45991.538264930554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45991.538264930554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45991.538264930554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45991.538264930554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45991.538264930554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45991.538264930554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45991.538264930554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45991.538264930554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45991.538264930554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45991.538264930554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45991.538264930554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45991.538264930554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45991.538264930554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45991.538264930554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45991.538264930554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45991.538264930554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45991.538264930554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45991.538264930554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45991.538264930554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45991.538264930554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45991.538264930554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45991.538264930554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45991.538264930554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45991.538264930554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45991.538264930554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45991.538264930554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45991.538264930554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45991.538264930554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45991.538264930554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45991.538264930554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45991.538264930554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45991.538264930554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45991.538264930554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45991.538264930554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45991.538264930554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45991.538264930554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45991.538264930554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45991.538264930554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45991.538264930554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45991.538264930554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45991.538264930554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45991.538264930554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45991.538264930554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45991.538264930554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45991.538264930554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45991.538264930554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45991.538264930554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45991.538264930554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45991.538264930554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45991.538264930554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45991.538264930554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45991.538264930554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45991.538264930554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45991.538264930554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45991.538264930554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45991.538264930554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45991.538264930554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45991.538264930554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45991.538264930554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45991.538264930554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45991.538264930554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45991.538264930554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45991.538264930554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45991.538264930554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45991.538264930554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45991.538264930554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45991.538264930554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45991.538264930554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45991.538264930554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45991.538264930554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45991.538264930554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45991.538264930554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45991.538264930554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45991.538264930554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45991.538264930554</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45991.538264930554</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166.53842696759239</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7.1508459490723908</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45991.538264930554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45991.538264930554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45991.538264930554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45991.538264930554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45991.538264930554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45991.538264930554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45991.538264930554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45991.538264930554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45991.538264930554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45991.538264930554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45991.538264930554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45991.538264930554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45991.538264930554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45991.538264930554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45991.538264930554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45991.538264930554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45991.538264930554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45991.538264930554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45991.538264930554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45991.538264930554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45991.538264930554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45991.538264930554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45991.538264930554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45991.538264930554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45991.538264930554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45991.538264930554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45991.538264930554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45991.538264930554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45991.538264930554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45991.538264930554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45991.538264930554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45991.538264930554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45991.538264930554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45991.538264930554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45991.538264930554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45991.538264930554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45991.538264930554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45991.538264930554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45991.538264930554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45991.538264930554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45991.538264930554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45991.538264930554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45991.538264930554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45991.538264930554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45991.538264930554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45991.538264930554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45991.538264930554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45991.538264930554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45991.538264930554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45991.538264930554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45991.538264930554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45991.538264930554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45991.538264930554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45991.538264930554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45991.538264930554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45991.538264930554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45991.538264930554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45991.538264930554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45991.538264930554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45991.538264930554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45991.538264930554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45991.538264930554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45991.538264930554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45991.538264930554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45991.538264930554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45991.538264930554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45991.538264930554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45991.538264930554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45991.538264930554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45991.538264930554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45991.538264930554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45991.538264930554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45991.538264930554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45991.538264930554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45991.538264930554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45991.538264930554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45991.538264930554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45991.538264930554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45991.538264930554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45991.538264930554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45991.538264930554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45991.538264930554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45991.538264930554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45991.538264930554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45991.538264930554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45991.538264930554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45991.538264930554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45991.538264930554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45991.538264930554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45991.538264930554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45991.538264930554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45991.538264930554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45991.538264930554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45991.538264930554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45991.538264930554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45991.538264930554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45991.538264930554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45991.538264930554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45991.538264930554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45991.538264930554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45991.538264930554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45991.538264930554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45991.538264930554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45991.538264930554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45991.538264930554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45991.538264930554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45991.538264930554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45991.538264930554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45991.538264930554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45991.538264930554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45991.538264930554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45991.538264930554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45991.538264930554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45991.538264930554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45991.538264930554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45991.538264930554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45991.538264930554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45991.538264930554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45991.538264930554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45991.538264930554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45991.538264930554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45991.538264930554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45991.538264930554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45991.538264930554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45991.538264930554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45991.538264930554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45991.538264930554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45991.538264930554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45991.538264930554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45991.538264930554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45991.538264930554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45991.538264930554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45991.538264930554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45991.538264930554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45991.538264930554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45991.538264930554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45991.538264930554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45991.538264930554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45991.538264930554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45991.538264930554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45991.538264930554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45991.538264930554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45991.538264930554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45991.538264930554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45991.538264930554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45991.538264930554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45991.538264930554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45991.538264930554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45991.538264930554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45991.538264930554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45991.538264930554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45991.538264930554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45991.538264930554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45991.538264930554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45991.538264930554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45991.538264930554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45991.538264930554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45991.538264930554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45991.538264930554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45991.538264930554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45991.538264930554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45991.538264930554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45991.538264930554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45991.538264930554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45991.538264930554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45991.538264930554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45991.538264930554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45991.538264930554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45991.538264930554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45991.538264930554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45991.538264930554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45991.538264930554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45991.538264930554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45991.538264930554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45991.538264930554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45991.538264930554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45991.538264930554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45991.538264930554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45991.538264930554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45991.538264930554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45991.538264930554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45991.538264930554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45991.538264930554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45991.538264930554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45991.538264930554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45991.538264930554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45991.538264930554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45991.538264930554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45991.538264930554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45991.538264930554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45991.538264930554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45991.538264930554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45991.538264930554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45991.538264930554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45991.538264930554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45991.538264930554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45991.538264930554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45991.538264930554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45991.538264930554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45991.538264930554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45991.538264930554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45991.538264930554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45991.538264930554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45991.538264930554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45991.538264930554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45991.538264930554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45991.538264930554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45991.538264930554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45991.538264930554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45991.538264930554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45991.538264930554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45991.538264930554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45991.538264930554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45991.538264930554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45991.538264930554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45991.538264930554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45991.538264930554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45991.538264930554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45991.538264930554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45991.538264930554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45991.538264930554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45991.538264930554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45991.538264930554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45991.538264930554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45991.538264930554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45991.538264930554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45991.538264930554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45991.538264930554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45991.538264930554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45991.538264930554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45991.538264930554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45991.538264930554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45991.538264930554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45991.538264930554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45991.538264930554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45991.538264930554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45991.538264930554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45991.538264930554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45991.538264930554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45991.538264930554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45991.538264930554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45991.538264930554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45991.538264930554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45991.538264930554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45991.538264930554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45991.538264930554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45991.538264930554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45991.538264930554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45991.538264930554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45991.538264930554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45991.538264930554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45991.538264930554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45991.538264930554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45991.538264930554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45991.538264930554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45991.538264930554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45991.538264930554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45991.538264930554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45991.538264930554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45991.538264930554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45991.538264930554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45991.538264930554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45991.538264930554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45991.538264930554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45991.538264930554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45991.538264930554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45991.538264930554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45991.538264930554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45991.538264930554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45991.538264930554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45991.538264930554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45991.538264930554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45991.538264930554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45991.538264930554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45991.538264930554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45991.538264930554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45991.538264930554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45991.538264930554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45991.538264930554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45991.538264930554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45991.538264930554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45991.538264930554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45991.538264930554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45991.538264930554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45991.538264930554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45991.538264930554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45991.538264930554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45991.538264930554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45991.538264930554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45991.538264930554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45991.538264930554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45991.538264930554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45991.538264930554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45991.538264930554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45991.538264930554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45991.538264930554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45991.538264930554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45991.538264930554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45991.538264930554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45991.538264930554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45991.538264930554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45991.538264930554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45991.538264930554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45991.538264930554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45991.538264930554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45991.538264930554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45991.538264930554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45991.538264930554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45991.538264930554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45991.538264930554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45991.538264930554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45991.538264930554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45991.538264930554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45991.538264930554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45991.538264930554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45991.538264930554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45991.538264930554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45991.538264930554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45991.538264930554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45991.538264930554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45991.538264930554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45991.538264930554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45991.538264930554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45991.538264930554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45991.538264930554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45991.538264930554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45991.538264930554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45991.538264930554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45991.538264930554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45991.538264930554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45991.538264930554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45991.538264930554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45991.538264930554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45991.538264930554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45991.538264930554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45991.538264930554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45991.538264930554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45991.538264930554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45991.538264930554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45991.538264930554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45991.538264930554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45991.538264930554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45991.538264930554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45991.538264930554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45991.538264930554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45991.538264930554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45991.538264930554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45991.538264930554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45991.538264930554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45991.538264930554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45991.538264930554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45991.538264930554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45991.538264930554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45991.538264930554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45991.538264930554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45991.538264930554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45991.538264930554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45991.538264930554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45991.538264930554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45991.538264930554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45991.538264930554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45991.538264930554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45991.538264930554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45991.538264930554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45991.538264930554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45991.538264930554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45991.538264930554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45991.538264930554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45991.538264930554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45991.538264930554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45991.538264930554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45991.538264930554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45991.538264930554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45991.538264930554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45991.538264930554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45991.538264930554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45991.538264930554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45991.538264930554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45991.538264930554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45991.538264930554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45991.538264930554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45991.538264930554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45991.538264930554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45991.538264930554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45991.538264930554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45991.538264930554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45991.538264930554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45991.538264930554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45991.538264930554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45991.538264930554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45991.538264930554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45991.538264930554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45991.538264930554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45991.538264930554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45991.538264930554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45991.538264930554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45991.538264930554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45991.538264930554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45991.538264930554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45991.538264930554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45991.538264930554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45991.538264930554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45991.538264930554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45991.538264930554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45991.538264930554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45991.538264930554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45991.538264930554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45991.538264930554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45991.538264930554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45991.538264930554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45991.538264930554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45991.538264930554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45991.538264930554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45991.538264930554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45991.538264930554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45991.538264930554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45991.538264930554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45991.538264930554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45991.538264930554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45991.538264930554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45991.538264930554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45991.538264930554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45991.538264930554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45991.538264930554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45991.538264930554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45991.538264930554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45991.538264930554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45991.538264930554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45991.538264930554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45991.538264930554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45991.538264930554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45991.538264930554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45991.538264930554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45991.538264930554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45991.538264930554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45991.538264930554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45991.538264930554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45991.538264930554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45991.538264930554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45991.538264930554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45991.538264930554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45991.538264930554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45991.538264930554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45991.538264930554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45991.538264930554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45991.538264930554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45991.538264930554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45991.538264930554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45991.538264930554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45991.538264930554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45991.538264930554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45991.538264930554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45991.538264930554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45991.538264930554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45991.538264930554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45991.538264930554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45991.538264930554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45991.538264930554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45991.538264930554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45991.538264930554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45991.538264930554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45991.538264930554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45991.538264930554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45991.538264930554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45991.538264930554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45991.538264930554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45991.538264930554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45991.538264930554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45991.538264930554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45991.538264930554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45991.538264930554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45991.538264930554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45991.538264930554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45991.538264930554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45991.538264930554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45991.538264930554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45991.538264930554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45991.538264930554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45991.538264930554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45991.538264930554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45991.538264930554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45991.538264930554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45991.538264930554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45991.538264930554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45991.538264930554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45991.538264930554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45991.538264930554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45991.538264930554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45991.538264930554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45991.538264930554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45991.538264930554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45991.538264930554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45991.538264930554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45991.538264930554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45991.538264930554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45991.538264930554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45991.538264930554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45991.538264930554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45991.538264930554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45991.538264930554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45991.538264930554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45991.538264930554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45991.538264930554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45991.538264930554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45991.538264930554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45991.538264930554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45991.538264930554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45991.538264930554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45991.538264930554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45991.538264930554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45991.538264930554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45991.538264930554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45991.538264930554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45991.538264930554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45991.538264930554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45991.538264930554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45991.538264930554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45991.538264930554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45991.538264930554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45991.538264930554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45991.538264930554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45991.538264930554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45991.538264930554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45991.538264930554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45991.538264930554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45991.538264930554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45991.538264930554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45991.538264930554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45991.538264930554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45991.538264930554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45991.538264930554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45991.538264930554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45991.538264930554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45991.538264930554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45991.538264930554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45991.538264930554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45991.538264930554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45991.538264930554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45991.538264930554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45991.538264930554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45991.538264930554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45991.538264930554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45991.538264930554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45991.538264930554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45991.538264930554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45991.538264930554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45991.538264930554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45991.538264930554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45991.538264930554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45991.538264930554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45991.538264930554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45991.538264930554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45991.538264930554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45991.538264930554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45991.538264930554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45991.538264930554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45991.538264930554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45991.538264930554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45991.538264930554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45991.538264930554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45991.538264930554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45991.538264930554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45991.538264930554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45991.538264930554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45991.538264930554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45991.538264930554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45991.538264930554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45991.538264930554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45991.538264930554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45991.538264930554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45991.538264930554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45991.538264930554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45991.538264930554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45991.538264930554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45991.538264930554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45991.538264930554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45991.538264930554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45991.538264930554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45991.538264930554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45991.538264930554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45991.538264930554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45991.538264930554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45991.538264930554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45991.538264930554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45991.538264930554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45991.538264930554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45991.538264930554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45991.538264930554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45991.538264930554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45991.538264930554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45991.538264930554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45991.538264930554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45991.538264930554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45991.538264930554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45991.538264930554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45991.538264930554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45991.538264930554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45991.538264930554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45991.538264930554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45991.538264930554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45991.538264930554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45991.538264930554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45991.538264930554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45991.538264930554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45991.538264930554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45991.538264930554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45991.538264930554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45991.538264930554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45991.538264930554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45991.538264930554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45991.538264930554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45991.538264930554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45991.538264930554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45991.538264930554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45991.538264930554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45991.538264930554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45991.538264930554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45991.538264930554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45991.538264930554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45991.538264930554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45991.538264930554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45991.538264930554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45991.538264930554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45991.538264930554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45991.538264930554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45991.538264930554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45991.538264930554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45991.538264930554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45991.538264930554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45991.538264930554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45991.538264930554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45991.538264930554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45991.538264930554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45991.538264930554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45991.538264930554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45991.538264930554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45991.538264930554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45991.538264930554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45991.538264930554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45991.538264930554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45991.538264930554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45991.538264930554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45991.538264930554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45991.538264930554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45991.538264930554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45991.538264930554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45991.538264930554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45991.538264930554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45991.538264930554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45991.538264930554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45991.538264930554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45991.538264930554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45991.538264930554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45991.538264930554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45991.538264930554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45991.538264930554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45991.538264930554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45991.538264930554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45991.538264930554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45991.538264930554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45991.538264930554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45991.538264930554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45991.538264930554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45991.538264930554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45991.538264930554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45991.538264930554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45991.538264930554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45991.538264930554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45991.538264930554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45991.538264930554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45991.538264930554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45991.538264930554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45991.538264930554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45991.538264930554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45991.538264930554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45991.538264930554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45991.538264930554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45991.538264930554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45991.538264930554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45991.538264930554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45991.538264930554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45991.538264930554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45991.538264930554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45991.538264930554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45991.538264930554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45991.538264930554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45991.538264930554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45991.538264930554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45991.538264930554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45991.538264930554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45991.538264930554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45991.538264930554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45991.538264930554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45991.538264930554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45991.538264930554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45991.538264930554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45991.538264930554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45991.538264930554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45991.538264930554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45991.538264930554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45991.538264930554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45991.538264930554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45991.538264930554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45991.538264930554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45991.538264930554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45991.538264930554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45991.538264930554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45991.538264930554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45991.538264930554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45991.538264930554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45991.538264930554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45991.538264930554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45991.538264930554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45991.538264930554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45991.538264930554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45991.538264930554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45991.538264930554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45991.538264930554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45991.538264930554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45991.538264930554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45991.538264930554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45991.538264930554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45991.538264930554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45991.538264930554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45991.538264930554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45991.538264930554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45991.538264930554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45991.538264930554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45991.538264930554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45991.538264930554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45991.538264930554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45991.538264930554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45991.538264930554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45991.538264930554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45991.538264930554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45991.538264930554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45991.538264930554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45991.538264930554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45991.538264930554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45991.538264930554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45991.538264930554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45991.538264930554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45991.538264930554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45991.538264930554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45991.538264930554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45991.538264930554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45991.538264930554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45991.538264930554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45991.538264930554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45991.538264930554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45991.538264930554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45991.538264930554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45991.538264930554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45991.538264930554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45991.538264930554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45991.538264930554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45991.538264930554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45991.538264930554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45991.538264930554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45991.538264930554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45991.538264930554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45991.538264930554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45991.538264930554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45991.538264930554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45991.538264930554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45991.538264930554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45991.538264930554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45991.538264930554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45991.538264930554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45991.538264930554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45991.538264930554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45991.538264930554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45991.538264930554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45991.538264930554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45991.538264930554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45991.538264930554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45991.538264930554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45991.538264930554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45991.538264930554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45991.538264930554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45991.538264930554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45991.538264930554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45991.538264930554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45991.538264930554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45991.538264930554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45991.538264930554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45991.538264930554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45991.538264930554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45991.538264930554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45991.538264930554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45991.538264930554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45991.538264930554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45991.538264930554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45991.538264930554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45991.538264930554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45991.538264930554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45991.538264930554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45991.538264930554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45991.538264930554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45991.538264930554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45991.538264930554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45991.538264930554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45991.538264930554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45991.538264930554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45991.538264930554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45991.538264930554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45991.538264930554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45991.538264930554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45991.538264930554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45991.538264930554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45991.538264930554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45991.538264930554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45991.538264930554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45991.538264930554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45991.538264930554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45991.538264930554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45991.538264930554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45991.538264930554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45991.538264930554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45991.538264930554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45991.538264930554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45991.538264930554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45991.538264930554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45991.538264930554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45991.538264930554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45991.538264930554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45991.538264930554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45991.538264930554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45991.538264930554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45991.538264930554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45991.538264930554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45991.538264930554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45991.538264930554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45991.538264930554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45991.538264930554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45991.538264930554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45991.538264930554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45991.538264930554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45991.538264930554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45991.538264930554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45991.538264930554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45991.538264930554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45991.538264930554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45991.538264930554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45991.538264930554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45991.538264930554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45991.538264930554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45991.538264930554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45991.538264930554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45991.538264930554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45991.538264930554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45991.538264930554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45991.538264930554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45991.538264930554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45991.538264930554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45991.538264930554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45991.538264930554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45991.538264930554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45991.538264930554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45991.538264930554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45991.538264930554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45991.538264930554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45991.538264930554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45991.538264930554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45991.538264930554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45991.538264930554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45991.538264930554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45991.538264930554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45991.538264930554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45991.538264930554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45991.538264930554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45991.538264930554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45991.538264930554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45991.538264930554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45991.538264930554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45991.538264930554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45991.538264930554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45991.538264930554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45991.538264930554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45991.538264930554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45991.538264930554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45991.538264930554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45991.538264930554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45991.538264930554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45991.538264930554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45991.538264930554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45991.538264930554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45991.538264930554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45991.538264930554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45991.538264930554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45991.538264930554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45991.538264930554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45991.538264930554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45991.538264930554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45991.538264930554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45991.538264930554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45991.538264930554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45991.538264930554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45991.538264930554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45991.538264930554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45991.538264930554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45991.538264930554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45991.538264930554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45991.538264930554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45991.538264930554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45991.538264930554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45991.538264930554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45991.538264930554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45991.538264930554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45991.538264930554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45991.538264930554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45991.538264930554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45991.538264930554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45991.538264930554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45991.538264930554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45991.538264930554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45991.538264930554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45991.538264930554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45991.538264930554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45991.538264930554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45991.538264930554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45991.538264930554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45991.538264930554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45991.538264930554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45991.538264930554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45991.538264930554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45991.538264930554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45991.538264930554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45991.538264930554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45991.538264930554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45991.538264930554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45991.538264930554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45991.538264930554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45991.538264930554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45991.538264930554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45991.538264930554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45991.538264930554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45991.538264930554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45991.538264930554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45991.538264930554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45991.538264930554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45991.538264930554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45991.538264930554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45991.538264930554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45991.538264930554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45991.538264930554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45991.538264930554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45991.538264930554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45991.538264930554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45991.538264930554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45991.538264930554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45991.538264930554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45991.538264930554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45991.538264930554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45991.538264930554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45991.538264930554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45991.538264930554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45991.538264930554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45991.538264930554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45991.538264930554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45991.538264930554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45991.538264930554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45991.538264930554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45991.538264930554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45991.538264930554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45991.538264930554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45991.538264930554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45991.538264930554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45991.538264930554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45991.538264930554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45991.538264930554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45991.538264930554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45991.538264930554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45991.538264930554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45991.538264930554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45991.538264930554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45991.538264930554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45991.538264930554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45991.538264930554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45991.538264930554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45991.538264930554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45991.538264930554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45991.538264930554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45991.538264930554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45991.538264930554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45991.538264930554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45991.538264930554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45991.538264930554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45991.538264930554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45991.538264930554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45991.538264930554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45991.538264930554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45991.538264930554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45991.538264930554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45991.538264930554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45991.538264930554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45991.538264930554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45991.538264930554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45991.538264930554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45991.538264930554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45991.538264930554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45991.538264930554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45991.538264930554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45991.538264930554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45991.538264930554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45991.538264930554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45991.538264930554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45991.538264930554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45991.538264930554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288.05754733795766</v>
      </c>
      <c r="H2" s="92">
        <v>45703.474768518521</v>
      </c>
      <c r="I2" s="92" t="str">
        <f>IFERROR(VLOOKUP(D2,DB!A:F,6,0),"")</f>
        <v>SCECO</v>
      </c>
      <c r="J2" s="92" t="str">
        <f>IFERROR(VLOOKUP(D2,DB!A:G,7,0),"")</f>
        <v>Dead</v>
      </c>
      <c r="K2" s="94" t="s">
        <v>39194</v>
      </c>
      <c r="L2" s="88" t="str">
        <f>IFERROR(VLOOKUP(D2,DB!A:I,9,0),"")</f>
        <v>Latis</v>
      </c>
    </row>
    <row r="3" spans="1:16" ht="15" customHeight="1">
      <c r="A3" s="110" t="s">
        <v>39195</v>
      </c>
      <c r="B3" s="110" t="str">
        <f>IFERROR(VLOOKUP(D3,DB!A:K,11,0),"")</f>
        <v>R4</v>
      </c>
      <c r="C3" s="90">
        <v>1</v>
      </c>
      <c r="D3" s="88" t="s">
        <v>35205</v>
      </c>
      <c r="E3" s="91" t="s">
        <v>39106</v>
      </c>
      <c r="F3" s="92"/>
      <c r="G3" s="93">
        <f t="shared" ref="G3:G36" ca="1" si="0">IFERROR(NOW()-F3,"")</f>
        <v>45991.538264930554</v>
      </c>
      <c r="H3" s="92">
        <v>45991.510439814818</v>
      </c>
      <c r="I3" s="110" t="str">
        <f>IFERROR(VLOOKUP(D3,DB!A:F,6,0),"")</f>
        <v>SCECO</v>
      </c>
      <c r="J3" s="110" t="str">
        <f>IFERROR(VLOOKUP(D3,DB!A:G,7,0),"")</f>
        <v>Vandalized</v>
      </c>
      <c r="K3" s="94" t="s">
        <v>39196</v>
      </c>
      <c r="L3" s="88" t="str">
        <f>IFERROR(VLOOKUP(D3,DB!A:I,9,0),"")</f>
        <v>Latis</v>
      </c>
    </row>
    <row r="4" spans="1:16" ht="15" customHeight="1">
      <c r="A4" s="110"/>
      <c r="B4" s="110" t="str">
        <f>IFERROR(VLOOKUP(D4,DB!A:K,11,0),"")</f>
        <v/>
      </c>
      <c r="C4" s="90"/>
      <c r="D4" s="88"/>
      <c r="E4" s="91"/>
      <c r="F4" s="92"/>
      <c r="G4" s="93">
        <f t="shared" ca="1" si="0"/>
        <v>45991.538264930554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45991.538264930554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45991.538264930554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45991.538264930554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45991.538264930554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45991.538264930554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45991.538264930554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45991.538264930554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45991.538264930554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45991.538264930554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45991.538264930554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45991.538264930554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45991.538264930554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45991.538264930554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45991.538264930554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45991.538264930554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45991.538264930554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45991.538264930554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45991.538264930554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45991.538264930554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45991.538264930554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45991.538264930554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45991.538264930554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45991.538264930554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45991.538264930554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45991.538264930554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45991.538264930554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45991.538264930554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45991.538264930554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45991.538264930554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45991.538264930554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45991.538264930554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45991.538264930554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45991.538264930554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45991.538264930554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45991.538264930554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45991.538264930554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45991.538264930554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45991.538264930554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45991.538264930554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45991.538264930554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45991.538264930554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45991.538264930554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45991.538264930554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45991.538264930554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45991.538264930554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45991.538264930554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45991.538264930554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45991.538264930554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45991.538264930554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45991.538264930554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45991.538264930554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45991.538264930554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45991.538264930554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45991.538264930554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45991.538264930554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45991.538264930554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45991.538264930554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45991.538264930554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45991.538264930554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45991.538264930554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45991.538264930554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45991.538264930554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45991.538264930554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45991.538264930554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45991.538264930554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45991.538264930554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45991.538264930554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45991.538264930554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45991.538264930554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45991.538264930554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45991.538264930554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45991.538264930554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45991.538264930554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45991.538264930554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45991.538264930554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45991.538264930554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45991.538264930554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45991.538264930554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45991.538264930554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45991.538264930554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45991.538264930554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45991.538264930554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45991.538264930554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45991.538264930554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45991.538264930554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45991.538264930554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45991.538264930554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45991.538264930554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45991.538264930554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45991.538264930554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45991.538264930554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45991.538264930554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45991.538264930554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45991.538264930554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45991.538264930554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45991.538264930554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45991.538264930554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45991.538264930554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45991.538264930554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45991.538264930554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45991.538264930554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45991.538264930554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45991.538264930554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45991.538264930554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45991.538264930554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45991.538264930554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45991.538264930554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45991.538264930554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45991.538264930554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45991.538264930554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45991.538264930554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45991.538264930554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45991.538264930554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45991.538264930554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45991.538264930554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45991.538264930554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45991.538264930554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45991.538264930554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45991.538264930554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45991.538264930554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45991.538264930554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45991.538264930554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45991.538264930554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45991.538264930554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45991.538264930554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45991.538264930554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45991.538264930554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45991.538264930554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45991.538264930554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45991.538264930554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45991.538264930554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45991.538264930554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45991.538264930554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45991.538264930554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45991.538264930554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45991.538264930554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45991.538264930554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45991.538264930554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45991.538264930554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45991.538264930554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45991.538264930554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45991.538264930554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45991.538264930554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45991.538264930554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45991.538264930554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45991.538264930554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45991.538264930554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45991.538264930554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45991.538264930554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45991.538264930554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45991.538264930554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45991.538264930554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45991.538264930554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45991.538264930554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45991.538264930554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45991.538264930554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45991.538264930554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45991.538264930554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45991.538264930554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45991.538264930554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45991.538264930554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45991.538264930554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45991.538264930554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45991.538264930554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45991.538264930554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45991.538264930554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45991.538264930554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45991.538264930554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45991.538264930554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45991.538264930554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45991.538264930554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45991.538264930554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45991.538264930554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45991.538264930554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45991.538264930554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45991.538264930554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45991.538264930554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45991.538264930554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45991.538264930554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45991.538264930554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45991.538264930554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45991.538264930554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45991.538264930554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45991.538264930554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45991.538264930554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45991.538264930554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45991.538264930554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45991.538264930554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45991.538264930554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45991.538264930554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45991.538264930554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45991.538264930554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45991.538264930554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45991.538264930554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45991.538264930554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45991.538264930554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45991.538264930554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45991.538264930554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45991.538264930554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45991.538264930554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45991.538264930554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45991.538264930554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45991.538264930554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45991.538264930554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45991.538264930554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45991.538264930554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45991.538264930554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45991.538264930554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45991.538264930554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45991.538264930554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45991.538264930554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45991.538264930554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45991.538264930554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45991.538264930554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45991.538264930554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45991.538264930554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45991.538264930554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45991.538264930554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45991.538264930554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45991.538264930554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45991.538264930554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45991.538264930554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45991.538264930554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45991.538264930554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45991.538264930554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45991.538264930554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45991.538264930554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45991.538264930554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45991.538264930554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45991.538264930554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45991.538264930554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45991.538264930554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45991.538264930554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45991.538264930554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45991.538264930554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45991.538264930554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45991.538264930554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45991.538264930554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45991.538264930554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45991.538264930554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45991.538264930554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45991.538264930554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45991.538264930554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45991.538264930554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45991.538264930554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45991.538264930554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45991.538264930554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45991.538264930554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45991.538264930554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45991.538264930554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45991.538264930554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45991.538264930554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45991.538264930554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45991.538264930554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45991.538264930554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45991.538264930554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45991.538264930554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45991.538264930554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45991.538264930554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45991.538264930554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45991.538264930554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45991.538264930554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45991.538264930554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45991.538264930554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45991.538264930554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45991.538264930554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45991.538264930554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45991.538264930554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45991.538264930554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45991.538264930554</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K15" sqref="K15"/>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99.70620474536554</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65.349387615737214</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42.877153819441446</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10.164966319440282</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106" t="s">
        <v>32138</v>
      </c>
      <c r="E6" s="37" t="s">
        <v>39106</v>
      </c>
      <c r="F6" s="38">
        <v>45990.979907407411</v>
      </c>
      <c r="G6" s="135">
        <f ca="1">IFERROR(NOW()-F6,"")</f>
        <v>0.55835752314305864</v>
      </c>
      <c r="H6" s="38">
        <v>45990.988067129627</v>
      </c>
      <c r="I6" s="37" t="str">
        <f>IFERROR(VLOOKUP(D6,DB!A:F,6,0),"")</f>
        <v>SCECO</v>
      </c>
      <c r="J6" s="37" t="str">
        <f>IFERROR(VLOOKUP(D6,DB!A:G,7,0),"")</f>
        <v>Dead</v>
      </c>
      <c r="K6" s="37" t="s">
        <v>39206</v>
      </c>
      <c r="L6" s="37" t="str">
        <f>IFERROR(VLOOKUP(D6,DB!A:I,9,0),"")</f>
        <v>Latis</v>
      </c>
    </row>
    <row r="7" spans="1:13">
      <c r="A7" s="37" t="s">
        <v>39207</v>
      </c>
      <c r="B7" s="37" t="str">
        <f>IFERROR(VLOOKUP(D7,DB!A:K,11,0),"")</f>
        <v>R5</v>
      </c>
      <c r="C7" s="37">
        <v>1</v>
      </c>
      <c r="D7" s="106" t="s">
        <v>33585</v>
      </c>
      <c r="E7" s="37" t="s">
        <v>39106</v>
      </c>
      <c r="F7" s="38">
        <v>45991.512430555558</v>
      </c>
      <c r="G7" s="135">
        <f ca="1">IFERROR(NOW()-F7,"")</f>
        <v>2.5834374995611142E-2</v>
      </c>
      <c r="H7" s="38">
        <v>45991.489421296297</v>
      </c>
      <c r="I7" s="37" t="str">
        <f>IFERROR(VLOOKUP(D7,DB!A:F,6,0),"")</f>
        <v>SCECO</v>
      </c>
      <c r="J7" s="37" t="str">
        <f>IFERROR(VLOOKUP(D7,DB!A:G,7,0),"")</f>
        <v>Dead</v>
      </c>
      <c r="K7" s="37" t="s">
        <v>39208</v>
      </c>
      <c r="L7" s="37" t="str">
        <f>IFERROR(VLOOKUP(D7,DB!A:I,9,0),"")</f>
        <v>Latis</v>
      </c>
    </row>
    <row r="8" spans="1:13">
      <c r="A8" s="37"/>
      <c r="B8" s="37" t="str">
        <f>IFERROR(VLOOKUP(D8,DB!A:K,11,0),"")</f>
        <v/>
      </c>
      <c r="C8" s="37"/>
      <c r="D8" s="37"/>
      <c r="E8" s="37"/>
      <c r="F8" s="38"/>
      <c r="G8" s="135">
        <f ca="1">IFERROR(NOW()-F8,"")</f>
        <v>45991.538264930554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45991.538264930554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45991.538264930554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45991.538264930554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45991.538264930554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45991.538264930554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45991.538264930554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45991.538264930554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45991.538264930554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45991.538264930554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45991.538264930554</v>
      </c>
      <c r="H18" s="38"/>
      <c r="I18" s="37" t="str">
        <f>IFERROR(VLOOKUP(D18,DB!A:F,6,0),"")</f>
        <v/>
      </c>
      <c r="J18" s="37" t="str">
        <f>IFERROR(VLOOKUP(D18,DB!A:G,7,0),"")</f>
        <v/>
      </c>
      <c r="K18" s="37"/>
      <c r="L18" s="37" t="str">
        <f>IFERROR(VLOOKUP(D18,DB!A:I,9,0),"")</f>
        <v/>
      </c>
    </row>
    <row r="19" spans="1:12">
      <c r="A19" s="37"/>
      <c r="B19" s="151" t="str">
        <f>IFERROR(VLOOKUP(D19,DB!A:K,11,0),"")</f>
        <v/>
      </c>
      <c r="C19" s="37"/>
      <c r="D19" s="37"/>
      <c r="E19" s="37"/>
      <c r="F19" s="38"/>
      <c r="G19" s="135">
        <f t="shared" ref="G19:G27" ca="1" si="2">IFERROR(NOW()-F19,"")</f>
        <v>45991.538264930554</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35">
        <f t="shared" ca="1" si="2"/>
        <v>45991.538264930554</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35">
        <f t="shared" ca="1" si="2"/>
        <v>45991.538264930554</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35">
        <f t="shared" ca="1" si="2"/>
        <v>45991.538264930554</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35">
        <f t="shared" ca="1" si="2"/>
        <v>45991.538264930554</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35">
        <f t="shared" ca="1" si="2"/>
        <v>45991.538264930554</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35">
        <f t="shared" ca="1" si="2"/>
        <v>45991.538264930554</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t="shared" ca="1" si="2"/>
        <v>45991.538264930554</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t="shared" ca="1" si="2"/>
        <v>45991.538264930554</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t="shared" ref="G28:G59" ca="1" si="3">IFERROR(NOW()-F28,"")</f>
        <v>45991.538264930554</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t="shared" ca="1" si="3"/>
        <v>45991.538264930554</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t="shared" ca="1" si="3"/>
        <v>45991.538264930554</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t="shared" ca="1" si="3"/>
        <v>45991.538264930554</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t="shared" ca="1" si="3"/>
        <v>45991.538264930554</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t="shared" ca="1" si="3"/>
        <v>45991.538264930554</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t="shared" ca="1" si="3"/>
        <v>45991.538264930554</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t="shared" ca="1" si="3"/>
        <v>45991.538264930554</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t="shared" ca="1" si="3"/>
        <v>45991.538264930554</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t="shared" ca="1" si="3"/>
        <v>45991.538264930554</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t="shared" ca="1" si="3"/>
        <v>45991.538264930554</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t="shared" ca="1" si="3"/>
        <v>45991.538264930554</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t="shared" ca="1" si="3"/>
        <v>45991.538264930554</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t="shared" ca="1" si="3"/>
        <v>45991.538264930554</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t="shared" ca="1" si="3"/>
        <v>45991.538264930554</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t="shared" ca="1" si="3"/>
        <v>45991.538264930554</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t="shared" ca="1" si="3"/>
        <v>45991.538264930554</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t="shared" ca="1" si="3"/>
        <v>45991.538264930554</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t="shared" ca="1" si="3"/>
        <v>45991.538264930554</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t="shared" ca="1" si="3"/>
        <v>45991.538264930554</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t="shared" ca="1" si="3"/>
        <v>45991.538264930554</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t="shared" ca="1" si="3"/>
        <v>45991.538264930554</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t="shared" ca="1" si="3"/>
        <v>45991.538264930554</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t="shared" ca="1" si="3"/>
        <v>45991.538264930554</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t="shared" ca="1" si="3"/>
        <v>45991.538264930554</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t="shared" ca="1" si="3"/>
        <v>45991.538264930554</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t="shared" ca="1" si="3"/>
        <v>45991.538264930554</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t="shared" ca="1" si="3"/>
        <v>45991.538264930554</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t="shared" ca="1" si="3"/>
        <v>45991.538264930554</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t="shared" ca="1" si="3"/>
        <v>45991.538264930554</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t="shared" ca="1" si="3"/>
        <v>45991.538264930554</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t="shared" ca="1" si="3"/>
        <v>45991.538264930554</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t="shared" ref="G60:G91" ca="1" si="4">IFERROR(NOW()-F60,"")</f>
        <v>45991.538264930554</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t="shared" ca="1" si="4"/>
        <v>45991.538264930554</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t="shared" ca="1" si="4"/>
        <v>45991.538264930554</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t="shared" ca="1" si="4"/>
        <v>45991.538264930554</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t="shared" ca="1" si="4"/>
        <v>45991.538264930554</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t="shared" ca="1" si="4"/>
        <v>45991.538264930554</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t="shared" ca="1" si="4"/>
        <v>45991.538264930554</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t="shared" ca="1" si="4"/>
        <v>45991.538264930554</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t="shared" ca="1" si="4"/>
        <v>45991.538264930554</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t="shared" ca="1" si="4"/>
        <v>45991.538264930554</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t="shared" ca="1" si="4"/>
        <v>45991.538264930554</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t="shared" ca="1" si="4"/>
        <v>45991.538264930554</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t="shared" ca="1" si="4"/>
        <v>45991.538264930554</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t="shared" ca="1" si="4"/>
        <v>45991.538264930554</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t="shared" ca="1" si="4"/>
        <v>45991.538264930554</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t="shared" ca="1" si="4"/>
        <v>45991.538264930554</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t="shared" ca="1" si="4"/>
        <v>45991.538264930554</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t="shared" ca="1" si="4"/>
        <v>45991.538264930554</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t="shared" ca="1" si="4"/>
        <v>45991.538264930554</v>
      </c>
      <c r="H78" s="38"/>
      <c r="I78" s="151" t="str">
        <f>IFERROR(VLOOKUP(D78,DB!A:F,6,0),"")</f>
        <v/>
      </c>
      <c r="J78" s="151" t="str">
        <f>IFERROR(VLOOKUP(D78,DB!A:G,7,0),"")</f>
        <v/>
      </c>
      <c r="K78" s="37"/>
      <c r="L78" s="151" t="str">
        <f>IFERROR(VLOOKUP(D78,DB!A:I,9,0),"")</f>
        <v/>
      </c>
    </row>
    <row r="79" spans="1:12">
      <c r="A79" s="37"/>
      <c r="B79" s="151" t="str">
        <f>IFERROR(VLOOKUP(D79,DB!A:K,11,0),"")</f>
        <v/>
      </c>
      <c r="C79" s="37"/>
      <c r="D79" s="37"/>
      <c r="E79" s="37"/>
      <c r="F79" s="38"/>
      <c r="G79" s="135">
        <f t="shared" ca="1" si="4"/>
        <v>45991.538264930554</v>
      </c>
      <c r="H79" s="38"/>
      <c r="I79" s="151" t="str">
        <f>IFERROR(VLOOKUP(D79,DB!A:F,6,0),"")</f>
        <v/>
      </c>
      <c r="J79" s="151" t="str">
        <f>IFERROR(VLOOKUP(D79,DB!A:G,7,0),"")</f>
        <v/>
      </c>
      <c r="K79" s="37"/>
      <c r="L79" s="151" t="str">
        <f>IFERROR(VLOOKUP(D79,DB!A:I,9,0),"")</f>
        <v/>
      </c>
    </row>
    <row r="80" spans="1:12">
      <c r="A80" s="152"/>
      <c r="B80" s="153" t="str">
        <f>IFERROR(VLOOKUP(D80,DB!A:K,11,0),"")</f>
        <v/>
      </c>
      <c r="C80" s="152"/>
      <c r="D80" s="152"/>
      <c r="E80" s="152"/>
      <c r="F80" s="154"/>
      <c r="G80" s="155">
        <f t="shared" ca="1" si="4"/>
        <v>45991.538264930554</v>
      </c>
      <c r="H80" s="154"/>
      <c r="I80" s="153" t="str">
        <f>IFERROR(VLOOKUP(D80,DB!A:F,6,0),"")</f>
        <v/>
      </c>
      <c r="J80" s="153" t="str">
        <f>IFERROR(VLOOKUP(D80,DB!A:G,7,0),"")</f>
        <v/>
      </c>
      <c r="K80" s="152"/>
      <c r="L80" s="153"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33803</v>
      </c>
      <c r="E2" s="106" t="s">
        <v>39106</v>
      </c>
      <c r="F2" s="121"/>
      <c r="G2" s="72">
        <f ca="1">IFERROR(NOW()-F2,"-")</f>
        <v>45991.538264930554</v>
      </c>
      <c r="H2" s="121">
        <v>45991.296655092592</v>
      </c>
      <c r="I2" s="119" t="str">
        <f>IFERROR(VLOOKUP(D2,DB!A:F,6,0),"")</f>
        <v>Generator-SG</v>
      </c>
      <c r="J2" s="119" t="str">
        <f>IFERROR(VLOOKUP(D2,DB!A:G,7,0),"")</f>
        <v>Dead</v>
      </c>
      <c r="K2" s="122" t="s">
        <v>39210</v>
      </c>
      <c r="L2" s="137" t="str">
        <f>IFERROR(VLOOKUP(D2,DB!A:I,9,0),"")</f>
        <v>Latis</v>
      </c>
    </row>
    <row r="3" spans="1:16382" ht="31.5" customHeight="1">
      <c r="A3" s="118"/>
      <c r="B3" s="119" t="str">
        <f>IFERROR(VLOOKUP(D3,DB!A:K,11,0),"")</f>
        <v/>
      </c>
      <c r="C3" s="120"/>
      <c r="D3" s="156"/>
      <c r="E3" s="106"/>
      <c r="F3" s="121"/>
      <c r="G3" s="72">
        <f ca="1">IFERROR(NOW()-F3,"-")</f>
        <v>45991.538264930554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45991.538264930554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45991.538264930554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45991.538264930554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45991.538264930554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45991.538264930554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45991.538264930554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45991.538264930554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45991.538264930554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45991.538264930554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45991.538264930554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45991.538264930554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45991.538264930554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45991.538264930554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45991.538264930554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45991.538264930554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45991.538264930554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45991.538264930554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45991.538264930554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45991.538264930554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45991.538264930554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45991.538264930554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45991.538264930554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45991.538264930554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45991.538264930554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45991.538264930554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45991.538264930554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45991.538264930554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45991.538264930554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45991.538264930554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45991.538264930554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45991.538264930554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45991.538264930554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45991.538264930554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45991.538264930554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45991.538264930554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45991.538264930554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45991.538264930554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45991.538264930554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45991.538264930554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45991.538264930554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45991.538264930554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45991.538264930554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45991.538264930554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45991.538264930554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45991.538264930554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45991.538264930554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45991.538264930554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45991.538264930554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45991.538264930554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45991.538264930554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45991.538264930554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45991.538264930554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45991.538264930554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45991.538264930554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45991.538264930554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45991.538264930554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45991.538264930554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45991.538264930554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45991.538264930554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45991.538264930554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45991.538264930554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45991.538264930554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45991.538264930554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45991.538264930554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45991.538264930554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45991.538264930554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45991.538264930554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45991.538264930554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45991.538264930554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45991.538264930554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45991.538264930554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45991.538264930554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45991.538264930554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45991.538264930554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45991.538264930554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45991.538264930554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45991.538264930554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45991.538264930554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45991.538264930554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45991.538264930554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45991.538264930554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45991.538264930554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45991.538264930554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45991.538264930554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45991.538264930554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45991.538264930554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45991.538264930554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45991.538264930554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45991.538264930554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45991.538264930554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45991.538264930554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45991.538264930554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45991.538264930554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45991.538264930554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45991.538264930554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45991.538264930554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45991.538264930554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45991.538264930554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45991.538264930554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45991.538264930554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45991.538264930554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45991.538264930554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45991.538264930554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45991.538264930554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45991.538264930554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45991.538264930554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45991.538264930554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45991.538264930554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45991.538264930554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45991.538264930554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45991.538264930554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45991.538264930554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45991.538264930554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45991.538264930554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45991.538264930554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45991.538264930554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45991.538264930554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45991.538264930554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45991.538264930554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45991.538264930554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45991.538264930554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45991.538264930554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45991.538264930554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45991.538264930554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45991.538264930554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45991.538264930554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45991.538264930554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45991.538264930554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45991.538264930554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45991.538264930554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45991.538264930554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45991.538264930554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45991.538264930554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45991.538264930554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45991.538264930554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45991.538264930554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45991.538264930554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45991.538264930554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45991.538264930554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45991.538264930554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45991.538264930554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45991.538264930554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45991.538264930554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45991.538264930554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45991.538264930554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45991.538264930554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45991.538264930554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45991.538264930554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45991.538264930554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45991.538264930554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45991.538264930554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45991.538264930554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45991.538264930554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45991.538264930554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45991.538264930554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45991.538264930554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45991.538264930554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45991.538264930554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45991.538264930554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45991.538264930554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45991.538264930554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45991.538264930554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45991.538264930554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45991.538264930554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45991.538264930554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45991.538264930554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45991.538264930554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45991.538264930554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45991.538264930554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45991.538264930554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45991.538264930554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45991.538264930554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45991.538264930554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45991.538264930554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45991.538264930554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45991.538264930554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45991.538264930554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45991.538264930554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45991.538264930554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45991.538264930554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45991.538264930554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45991.538264930554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45991.538264930554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45991.538264930554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45991.538264930554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45991.538264930554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45991.538264930554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45991.538264930554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45991.538264930554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45991.538264930554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45991.538264930554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45991.538264930554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45991.538264930554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45991.538264930554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45991.538264930554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45991.538264930554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45991.538264930554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45991.538264930554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45991.538264930554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45991.538264930554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45991.538264930554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45991.538264930554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45991.538264930554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45991.538264930554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45991.538264930554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45991.538264930554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45991.538264930554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45991.538264930554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45991.538264930554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45991.538264930554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45991.538264930554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45991.538264930554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45991.538264930554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45991.538264930554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45991.538264930554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45991.538264930554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45991.538264930554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45991.538264930554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45991.538264930554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45991.538264930554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45991.538264930554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45991.538264930554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45991.538264930554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45991.538264930554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45991.538264930554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45991.538264930554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45991.538264930554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45991.538264930554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45991.538264930554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45991.538264930554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45991.538264930554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45991.538264930554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45991.538264930554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45991.538264930554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45991.538264930554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45991.538264930554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45991.538264930554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45991.538264930554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45991.538264930554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45991.538264930554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45991.538264930554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45991.538264930554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45991.538264930554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45991.538264930554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45991.538264930554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45991.538264930554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45991.538264930554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45991.538264930554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45991.538264930554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45991.538264930554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45991.538264930554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45991.538264930554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45991.538264930554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45991.538264930554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45991.538264930554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45991.538264930554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45991.538264930554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45991.538264930554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45991.538264930554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45991.538264930554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45991.538264930554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45991.538264930554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45991.538264930554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45991.538264930554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45991.538264930554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45991.538264930554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45991.538264930554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45991.538264930554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45991.538264930554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45991.538264930554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45991.538264930554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45991.538264930554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45991.538264930554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45991.538264930554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45991.538264930554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45991.538264930554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45991.538264930554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45991.538264930554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45991.538264930554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45991.538264930554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45991.538264930554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45991.538264930554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45991.538264930554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45991.538264930554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45991.538264930554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45991.538264930554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45991.538264930554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45991.538264930554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45991.538264930554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45991.538264930554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45991.538264930554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45991.538264930554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45991.538264930554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45991.538264930554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45991.538264930554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45991.538264930554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45991.538264930554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45991.538264930554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45991.538264930554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45991.538264930554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45991.538264930554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45991.538264930554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45991.538264930554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45991.538264930554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45991.538264930554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45991.538264930554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45991.538264930554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45991.538264930554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45991.538264930554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45991.538264930554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45991.538264930554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45991.538264930554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45991.538264930554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45991.538264930554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45991.538264930554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45991.538264930554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45991.538264930554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45991.538264930554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45991.538264930554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45991.538264930554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45991.538264930554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45991.538264930554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45991.538264930554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45991.538264930554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45991.538264930554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45991.538264930554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45991.538264930554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45991.538264930554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45991.538264930554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45991.538264930554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45991.538264930554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45991.538264930554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45991.538264930554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45991.538264930554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45991.538264930554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45991.538264930554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45991.538264930554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45991.538264930554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45991.538264930554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45991.538264930554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45991.538264930554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45991.538264930554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45991.538264930554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45991.538264930554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45991.538264930554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45991.538264930554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45991.538264930554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45991.538264930554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45991.538264930554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45991.538264930554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45991.538264930554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45991.538264930554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45991.538264930554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45991.538264930554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45991.538264930554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45991.538264930554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45991.538264930554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45991.538264930554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45991.538264930554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45991.538264930554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45991.538264930554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45991.538264930554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45991.538264930554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45991.538264930554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45991.538264930554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45991.538264930554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45991.538264930554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45991.538264930554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45991.538264930554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45991.538264930554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45991.538264930554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45991.538264930554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45991.538264930554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45991.538264930554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45991.538264930554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45991.538264930554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45991.538264930554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45991.538264930554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45991.538264930554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45991.538264930554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45991.538264930554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45991.538264930554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45991.538264930554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45991.538264930554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45991.538264930554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45991.538264930554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45991.538264930554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45991.538264930554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45991.538264930554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45991.538264930554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45991.538264930554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45991.538264930554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45991.538264930554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45991.538264930554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45991.538264930554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45991.538264930554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45991.538264930554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45991.538264930554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45991.538264930554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45991.538264930554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45991.538264930554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45991.538264930554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45991.538264930554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45991.538264930554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45991.538264930554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45991.538264930554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45991.538264930554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45991.538264930554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45991.538264930554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45991.538264930554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45991.538264930554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45991.538264930554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45991.538264930554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45991.538264930554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45991.538264930554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45991.538264930554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45991.538264930554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45991.538264930554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45991.538264930554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45991.538264930554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45991.538264930554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45991.538264930554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45991.538264930554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45991.538264930554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45991.538264930554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45991.538264930554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45991.538264930554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45991.538264930554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45991.538264930554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45991.538264930554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45991.538264930554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45991.538264930554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45991.538264930554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45991.538264930554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45991.538264930554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45991.538264930554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45991.538264930554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45991.538264930554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45991.538264930554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45991.538264930554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45991.538264930554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45991.538264930554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45991.538264930554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45991.538264930554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45991.538264930554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45991.538264930554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45991.538264930554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45991.538264930554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45991.538264930554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45991.538264930554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45991.538264930554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45991.538264930554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45991.538264930554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45991.538264930554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45991.538264930554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45991.538264930554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45991.538264930554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45991.538264930554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45991.538264930554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45991.538264930554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45991.538264930554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45991.538264930554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45991.538264930554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45991.538264930554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45991.538264930554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45991.538264930554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45991.538264930554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45991.538264930554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45991.538264930554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45991.538264930554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45991.538264930554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45991.538264930554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45991.538264930554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45991.538264930554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45991.538264930554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45991.538264930554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45991.538264930554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45991.538264930554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45991.538264930554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45991.538264930554</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45991.538264930554</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45991.538264930554</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